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mc:AlternateContent xmlns:mc="http://schemas.openxmlformats.org/markup-compatibility/2006">
    <mc:Choice Requires="x15">
      <x15ac:absPath xmlns:x15ac="http://schemas.microsoft.com/office/spreadsheetml/2010/11/ac" url="/Users/shannon.darbi/UFL Dropbox/Darbianne Shannon/PBC-DIDM (DS)/Presentations/NTI 2025/NTI PBC-DIDM Profile/Case_RCEC/"/>
    </mc:Choice>
  </mc:AlternateContent>
  <xr:revisionPtr revIDLastSave="0" documentId="13_ncr:1_{5E9B14CA-2766-FF49-9B31-DE7437951D9D}" xr6:coauthVersionLast="47" xr6:coauthVersionMax="47" xr10:uidLastSave="{00000000-0000-0000-0000-000000000000}"/>
  <bookViews>
    <workbookView xWindow="-9420" yWindow="-28300" windowWidth="34200" windowHeight="21680" activeTab="5" xr2:uid="{00000000-000D-0000-FFFF-FFFF00000000}"/>
  </bookViews>
  <sheets>
    <sheet name="Instructions" sheetId="7" r:id="rId1"/>
    <sheet name="Profile" sheetId="2" r:id="rId2"/>
    <sheet name="Indicator Guidance" sheetId="6" r:id="rId3"/>
    <sheet name="Graphs" sheetId="3" r:id="rId4"/>
    <sheet name="Goals - beginning of meeting" sheetId="5" r:id="rId5"/>
    <sheet name="Goals - after meeting on 11.01" sheetId="8" r:id="rId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U41" i="2"/>
  <c r="T41" i="2"/>
  <c r="S41" i="2"/>
  <c r="R41" i="2"/>
  <c r="M50" i="2"/>
  <c r="M49" i="2"/>
  <c r="M48" i="2"/>
  <c r="M47" i="2"/>
  <c r="I47" i="2"/>
  <c r="J47" i="2"/>
  <c r="K47" i="2"/>
  <c r="I48" i="2"/>
  <c r="J48" i="2"/>
  <c r="K48" i="2"/>
  <c r="I49" i="2"/>
  <c r="J49" i="2"/>
  <c r="K49" i="2"/>
  <c r="I50" i="2"/>
  <c r="J50" i="2"/>
  <c r="K50" i="2"/>
  <c r="H49" i="2"/>
  <c r="H50" i="2"/>
  <c r="H48" i="2"/>
  <c r="H47" i="2"/>
  <c r="P42" i="2"/>
  <c r="O42" i="2"/>
  <c r="N42" i="2"/>
  <c r="M42" i="2"/>
  <c r="K42" i="2"/>
  <c r="J42" i="2"/>
  <c r="I42" i="2"/>
  <c r="H42" i="2"/>
  <c r="F47" i="2"/>
  <c r="D47" i="2"/>
  <c r="E47" i="2"/>
  <c r="D48" i="2"/>
  <c r="E48" i="2"/>
  <c r="F48" i="2"/>
  <c r="D49" i="2"/>
  <c r="E49" i="2"/>
  <c r="F49" i="2"/>
  <c r="D50" i="2"/>
  <c r="E50" i="2"/>
  <c r="F50" i="2"/>
  <c r="C50" i="2"/>
  <c r="C49" i="2"/>
  <c r="C48" i="2"/>
  <c r="C47" i="2"/>
  <c r="S42" i="2"/>
  <c r="T42" i="2"/>
  <c r="U42" i="2"/>
  <c r="R42" i="2"/>
  <c r="D42" i="2"/>
  <c r="E42" i="2"/>
  <c r="F42" i="2"/>
  <c r="C42" i="2"/>
  <c r="H16" i="2"/>
  <c r="C16" i="2"/>
  <c r="I28" i="2"/>
  <c r="J28" i="2"/>
  <c r="K28" i="2"/>
  <c r="H28" i="2"/>
  <c r="D28" i="2"/>
  <c r="E28" i="2"/>
  <c r="F28" i="2"/>
  <c r="C28" i="2"/>
  <c r="K9" i="2"/>
  <c r="J9" i="2"/>
  <c r="I9" i="2"/>
  <c r="H9" i="2"/>
  <c r="K3" i="3"/>
  <c r="K4" i="3"/>
  <c r="K5" i="3"/>
  <c r="F5" i="3"/>
  <c r="F6" i="3"/>
  <c r="F7" i="3"/>
  <c r="N47" i="2"/>
  <c r="O47" i="2"/>
  <c r="P47" i="2"/>
  <c r="N48" i="2"/>
  <c r="O48" i="2"/>
  <c r="P48" i="2"/>
  <c r="N49" i="2"/>
  <c r="O49" i="2"/>
  <c r="P49" i="2"/>
  <c r="N50" i="2"/>
  <c r="O50" i="2"/>
  <c r="P50" i="2"/>
  <c r="N28" i="2"/>
  <c r="N43" i="2"/>
  <c r="I7" i="3"/>
  <c r="O28" i="2"/>
  <c r="O43" i="2"/>
  <c r="N7" i="3"/>
  <c r="P28" i="2"/>
  <c r="P43" i="2"/>
  <c r="S7" i="3"/>
  <c r="M28" i="2"/>
  <c r="M43" i="2"/>
  <c r="D7" i="3"/>
  <c r="I43" i="2"/>
  <c r="H7" i="3"/>
  <c r="J43" i="2"/>
  <c r="M7" i="3"/>
  <c r="K43" i="2"/>
  <c r="R7" i="3"/>
  <c r="D43" i="2"/>
  <c r="G7" i="3"/>
  <c r="E43" i="2"/>
  <c r="L7" i="3"/>
  <c r="F43" i="2"/>
  <c r="Q7" i="3"/>
  <c r="N16" i="2"/>
  <c r="N44" i="2"/>
  <c r="I6" i="3"/>
  <c r="O16" i="2"/>
  <c r="O44" i="2"/>
  <c r="N6" i="3"/>
  <c r="P16" i="2"/>
  <c r="P44" i="2"/>
  <c r="S6" i="3"/>
  <c r="M16" i="2"/>
  <c r="M44" i="2"/>
  <c r="D6" i="3"/>
  <c r="I16" i="2"/>
  <c r="I44" i="2"/>
  <c r="H6" i="3"/>
  <c r="J16" i="2"/>
  <c r="J44" i="2"/>
  <c r="M6" i="3"/>
  <c r="K16" i="2"/>
  <c r="K44" i="2"/>
  <c r="R6" i="3"/>
  <c r="H44" i="2"/>
  <c r="C6" i="3"/>
  <c r="D16" i="2"/>
  <c r="D44" i="2"/>
  <c r="G6" i="3"/>
  <c r="E16" i="2"/>
  <c r="E44" i="2"/>
  <c r="L6" i="3"/>
  <c r="F16" i="2"/>
  <c r="F44" i="2"/>
  <c r="Q6" i="3"/>
  <c r="C44" i="2"/>
  <c r="B6" i="3"/>
  <c r="N9" i="2"/>
  <c r="N45" i="2"/>
  <c r="I5" i="3"/>
  <c r="O9" i="2"/>
  <c r="O45" i="2"/>
  <c r="N5" i="3"/>
  <c r="P9" i="2"/>
  <c r="P45" i="2"/>
  <c r="S5" i="3"/>
  <c r="M9" i="2"/>
  <c r="M45" i="2"/>
  <c r="D5" i="3"/>
  <c r="H45" i="2"/>
  <c r="C5" i="3"/>
  <c r="D9" i="2"/>
  <c r="D45" i="2"/>
  <c r="G5" i="3"/>
  <c r="E9" i="2"/>
  <c r="E45" i="2"/>
  <c r="L5" i="3"/>
  <c r="F9" i="2"/>
  <c r="F45" i="2"/>
  <c r="Q5" i="3"/>
  <c r="C9" i="2"/>
  <c r="C45" i="2"/>
  <c r="B5" i="3"/>
  <c r="N2" i="2"/>
  <c r="N46" i="2"/>
  <c r="I4" i="3"/>
  <c r="O2" i="2"/>
  <c r="O46" i="2"/>
  <c r="N4" i="3"/>
  <c r="P2" i="2"/>
  <c r="P46" i="2"/>
  <c r="S4" i="3"/>
  <c r="M2" i="2"/>
  <c r="M46" i="2"/>
  <c r="D4" i="3"/>
  <c r="I2" i="2"/>
  <c r="I46" i="2"/>
  <c r="H4" i="3"/>
  <c r="J2" i="2"/>
  <c r="J46" i="2"/>
  <c r="M4" i="3"/>
  <c r="K2" i="2"/>
  <c r="K46" i="2"/>
  <c r="R4" i="3"/>
  <c r="H2" i="2"/>
  <c r="H46" i="2"/>
  <c r="C4" i="3"/>
  <c r="D46" i="2"/>
  <c r="G4" i="3"/>
  <c r="E2" i="2"/>
  <c r="E46" i="2"/>
  <c r="L4" i="3"/>
  <c r="F2" i="2"/>
  <c r="F46" i="2"/>
  <c r="Q4" i="3"/>
  <c r="C2" i="2"/>
  <c r="C46" i="2"/>
  <c r="B4" i="3"/>
  <c r="P7" i="3"/>
  <c r="K7" i="3"/>
  <c r="A7" i="3"/>
  <c r="P6" i="3"/>
  <c r="K6" i="3"/>
  <c r="A6" i="3"/>
  <c r="P5" i="3"/>
  <c r="A5" i="3"/>
  <c r="P4" i="3"/>
  <c r="A4" i="3"/>
  <c r="F4" i="3"/>
  <c r="P3" i="3"/>
  <c r="F3" i="3"/>
  <c r="A3" i="3"/>
  <c r="P41" i="2"/>
  <c r="O41" i="2"/>
  <c r="N41" i="2"/>
  <c r="M41" i="2"/>
  <c r="K41" i="2"/>
  <c r="J41" i="2"/>
  <c r="I41" i="2"/>
  <c r="H41" i="2"/>
  <c r="F41" i="2"/>
  <c r="E41" i="2"/>
  <c r="D41" i="2"/>
  <c r="C41" i="2"/>
  <c r="K45" i="2"/>
  <c r="R5" i="3"/>
  <c r="J45" i="2"/>
  <c r="M5" i="3"/>
  <c r="I45" i="2"/>
  <c r="H5" i="3"/>
  <c r="K1" i="2"/>
  <c r="P1" i="2"/>
  <c r="J1" i="2"/>
  <c r="O1" i="2"/>
  <c r="I1" i="2"/>
  <c r="N1" i="2"/>
  <c r="H1" i="2"/>
  <c r="M1" i="2"/>
  <c r="H43" i="2"/>
  <c r="C7" i="3"/>
  <c r="C43" i="2"/>
  <c r="B7" i="3"/>
</calcChain>
</file>

<file path=xl/sharedStrings.xml><?xml version="1.0" encoding="utf-8"?>
<sst xmlns="http://schemas.openxmlformats.org/spreadsheetml/2006/main" count="681" uniqueCount="323">
  <si>
    <t>Leadership</t>
  </si>
  <si>
    <t>Time 3:
(mm/dd/yyyy)</t>
  </si>
  <si>
    <t>Time 4:
(mm/dd/yyyy)</t>
  </si>
  <si>
    <t>Coaches</t>
  </si>
  <si>
    <t>Practitioners</t>
  </si>
  <si>
    <t xml:space="preserve">PBC-DIDM Advanced Implementation </t>
  </si>
  <si>
    <t>Advanced Notes</t>
  </si>
  <si>
    <t>AL3. 
A procedure in place for preparing and sharing program-level data with external stakeholders</t>
  </si>
  <si>
    <t>AL2. 
Resources available to support the use of multiple PBC delivery formats</t>
  </si>
  <si>
    <t>Advanced Total: 
Leadership</t>
  </si>
  <si>
    <t>Advanced Total: 
Coach</t>
  </si>
  <si>
    <t>Advanced Total: Practitioner</t>
  </si>
  <si>
    <t>ML5. 
A procedure in place for preparing and sharing program-level data with internal stakeholders</t>
  </si>
  <si>
    <t>Mid Total: 
Leadership</t>
  </si>
  <si>
    <t>Mid Total: 
Coach</t>
  </si>
  <si>
    <t>Mid Total: Practitioner</t>
  </si>
  <si>
    <t>PBC-DIDM Initial Implementation</t>
  </si>
  <si>
    <t>IL4. 
Determined if additional people need to be part of our PBC-DIDM Leadership Team</t>
  </si>
  <si>
    <t>IL1. 
Identified members of the PBC-DIDM Leadership Team and their roles</t>
  </si>
  <si>
    <t>Initial Total: 
Leadership</t>
  </si>
  <si>
    <t>Initial Total: 
Coach</t>
  </si>
  <si>
    <t>Initial Total: Practitioner</t>
  </si>
  <si>
    <t>Foundational Total: 
Leadership</t>
  </si>
  <si>
    <t>Foundational Total: 
Coach</t>
  </si>
  <si>
    <t>Foundational Total: Practitioner</t>
  </si>
  <si>
    <t>Summary Data</t>
  </si>
  <si>
    <t>Foundational Total: Leadership</t>
  </si>
  <si>
    <t>Foundational Total: Coach</t>
  </si>
  <si>
    <t>PBC-DIDM Initial</t>
  </si>
  <si>
    <t>Initial Total: Leadership</t>
  </si>
  <si>
    <t>Initial Total: Coach</t>
  </si>
  <si>
    <t>Mid Total: Leadership</t>
  </si>
  <si>
    <t>Mid Total: Coach</t>
  </si>
  <si>
    <t>Advanced Total: Leadership</t>
  </si>
  <si>
    <t>Advanced Total: Coach</t>
  </si>
  <si>
    <t>Coach</t>
  </si>
  <si>
    <t>Practitioner</t>
  </si>
  <si>
    <t>Tier</t>
  </si>
  <si>
    <t>Priority Indicator(s) from the PBC-DIDM Implementation Profile</t>
  </si>
  <si>
    <t>Action Steps 
(Tip: Consider people, materials, and potential supports/barriers)</t>
  </si>
  <si>
    <t>Timeline/
Complete By</t>
  </si>
  <si>
    <t>Progress Tracker</t>
  </si>
  <si>
    <t>Notes: Ideas &amp; Future Priorities we want to remember…</t>
  </si>
  <si>
    <t>Initial</t>
  </si>
  <si>
    <t>Not Started</t>
  </si>
  <si>
    <t>Guidance</t>
  </si>
  <si>
    <t>Additional Notes</t>
  </si>
  <si>
    <t>For use under Creative Commons license: BY-NC-ND.</t>
  </si>
  <si>
    <t>Click here to learn more about the Effort and Effect Cascade on the website: pbcdidm.com</t>
  </si>
  <si>
    <t>Click here to learn more about the Prepare-Look-Think-Act Process on the website: pbcdidm.com</t>
  </si>
  <si>
    <t>Let's get started!</t>
  </si>
  <si>
    <t>Click here to learn more about Sources of Effort and Effect Data on the website: pbcdidm.com</t>
  </si>
  <si>
    <t>The PBC-DIDM Implementation Profile supports Leadership Teams and Coaches to reflect on their current implementation of PBC-DIDM, including PBC, and helps them to identify PBC-DIDM strengths, needs, and goals to enhance implementation.</t>
  </si>
  <si>
    <t>Click here to learn more about the PBC-DIDM Implementation Profile on the website: pbcdidm.com</t>
  </si>
  <si>
    <t xml:space="preserve">Click here to access the Resource Library on the website: pbcdidm.com
</t>
  </si>
  <si>
    <t>Foundational 
PBC</t>
  </si>
  <si>
    <t>Leadership Total: All Tiers</t>
  </si>
  <si>
    <t>Coaches Total: All Tiers</t>
  </si>
  <si>
    <t>Practitioners Total: All Tiers</t>
  </si>
  <si>
    <t>Total Indicator Count Scored "No"</t>
  </si>
  <si>
    <t>Total Indicator Count Scored "Partial"</t>
  </si>
  <si>
    <t>Total Indicator Count Scored "Yes"</t>
  </si>
  <si>
    <t>Total Indicator Count Scored "Partial or Yes"</t>
  </si>
  <si>
    <t xml:space="preserve">% of PBC Foundational </t>
  </si>
  <si>
    <t>% of PBC-DIDM Initial</t>
  </si>
  <si>
    <t>% of PBC-DIDM Mid</t>
  </si>
  <si>
    <t>% of All Tiers Rated as Partial or Yes</t>
  </si>
  <si>
    <t xml:space="preserve">% PBC-DIDM Advanced </t>
  </si>
  <si>
    <r>
      <t xml:space="preserve">Click the </t>
    </r>
    <r>
      <rPr>
        <b/>
        <sz val="20"/>
        <color theme="1"/>
        <rFont val="Century Gothic"/>
        <family val="1"/>
      </rPr>
      <t>+</t>
    </r>
    <r>
      <rPr>
        <b/>
        <sz val="12"/>
        <color theme="1"/>
        <rFont val="Century Gothic"/>
        <family val="1"/>
      </rPr>
      <t xml:space="preserve"> to the left to see Advanced indicators</t>
    </r>
  </si>
  <si>
    <r>
      <t xml:space="preserve">Click the </t>
    </r>
    <r>
      <rPr>
        <b/>
        <sz val="20"/>
        <color theme="0"/>
        <rFont val="Century Gothic"/>
        <family val="1"/>
      </rPr>
      <t>+</t>
    </r>
    <r>
      <rPr>
        <b/>
        <sz val="12"/>
        <color theme="0"/>
        <rFont val="Century Gothic"/>
        <family val="1"/>
      </rPr>
      <t xml:space="preserve"> to the left to see Foundational indicators</t>
    </r>
  </si>
  <si>
    <t>AL1. 
Integrated our PBC-DIDM Leadership Team into our program infrastructure</t>
  </si>
  <si>
    <t>MC1. 
A procedure in place for using the PLTA Process with our effort data to inform the format and focus of Coach Community Meetings</t>
  </si>
  <si>
    <t xml:space="preserve">IL3. 
Regular PBC-DIDM Leadership Team Meetings </t>
  </si>
  <si>
    <t>FC1.
Identified a Lead Coach for our program</t>
  </si>
  <si>
    <t>Practitioner 
Foundational PBC</t>
  </si>
  <si>
    <t>Coach
Foundational PBC</t>
  </si>
  <si>
    <t>Leadership 
Foundational PBC</t>
  </si>
  <si>
    <t xml:space="preserve">Leadership 
PBC-DIDM Initial </t>
  </si>
  <si>
    <t xml:space="preserve">Coach
PBC-DIDM Initial </t>
  </si>
  <si>
    <t xml:space="preserve">Practitioner
PBC-DIDM Initial </t>
  </si>
  <si>
    <t>Return to Profile</t>
  </si>
  <si>
    <t>Initial Total: 
Practitioner</t>
  </si>
  <si>
    <t xml:space="preserve">Leadership
PBC-DIDM Mid </t>
  </si>
  <si>
    <t xml:space="preserve">Coach
PBC-DIDM Mid </t>
  </si>
  <si>
    <t xml:space="preserve">Practitioner
PBC-DIDM Mid </t>
  </si>
  <si>
    <t>PBC-DIDM Advanced</t>
  </si>
  <si>
    <t>Leadership
PBC-DIDM Advanced</t>
  </si>
  <si>
    <t>Coach
PBC-DIDM Advanced</t>
  </si>
  <si>
    <t>Practitioner
PBC-DIDM Advanced</t>
  </si>
  <si>
    <t>Advanced Total: 
Practitioner</t>
  </si>
  <si>
    <t>Mid Total: 
Practitioner</t>
  </si>
  <si>
    <t>Foundational Total: 
Practitioner</t>
  </si>
  <si>
    <r>
      <t xml:space="preserve">Click the </t>
    </r>
    <r>
      <rPr>
        <b/>
        <sz val="20"/>
        <color theme="1"/>
        <rFont val="Century Gothic"/>
        <family val="1"/>
      </rPr>
      <t>+</t>
    </r>
    <r>
      <rPr>
        <b/>
        <sz val="12"/>
        <color theme="1"/>
        <rFont val="Century Gothic"/>
        <family val="1"/>
      </rPr>
      <t xml:space="preserve"> to the left to see Mid indicators</t>
    </r>
  </si>
  <si>
    <r>
      <t xml:space="preserve">Click the </t>
    </r>
    <r>
      <rPr>
        <b/>
        <sz val="20"/>
        <color theme="1"/>
        <rFont val="Century Gothic"/>
        <family val="1"/>
      </rPr>
      <t>+</t>
    </r>
    <r>
      <rPr>
        <b/>
        <sz val="12"/>
        <color theme="1"/>
        <rFont val="Century Gothic"/>
        <family val="1"/>
      </rPr>
      <t xml:space="preserve"> to the left to see Initial indicators</t>
    </r>
  </si>
  <si>
    <t xml:space="preserve">PBC-DIDM Mid
Implementation </t>
  </si>
  <si>
    <t>FC7.
Coaches regularly collect data about their efforts during coaching cycles, including date, duration, and if the parts of the PBC framework and essential strategies were used.</t>
  </si>
  <si>
    <t>Resource</t>
  </si>
  <si>
    <t>PBC-DIDM Data Mapping Tool</t>
  </si>
  <si>
    <r>
      <rPr>
        <b/>
        <sz val="30"/>
        <color theme="0"/>
        <rFont val="Century Gothic"/>
        <family val="1"/>
      </rPr>
      <t xml:space="preserve">2. 
Think Some More
</t>
    </r>
    <r>
      <rPr>
        <b/>
        <sz val="14"/>
        <color theme="0"/>
        <rFont val="Century Gothic"/>
        <family val="1"/>
      </rPr>
      <t xml:space="preserve">
If any box in the tier is less than 100% demonstrating an indicator was scored 0 or 'Not yet in place'  that indicator needs to be addressed before moving up to the next tier.</t>
    </r>
  </si>
  <si>
    <r>
      <rPr>
        <b/>
        <sz val="30"/>
        <color theme="0"/>
        <rFont val="Century Gothic"/>
        <family val="1"/>
      </rPr>
      <t xml:space="preserve">3. 
Act
</t>
    </r>
    <r>
      <rPr>
        <b/>
        <sz val="14"/>
        <color theme="0"/>
        <rFont val="Century Gothic"/>
        <family val="1"/>
      </rPr>
      <t xml:space="preserve">
Return to the Profile tab to identify the indicators that need to be addressed in the current tier. Select priority indicators to be the focus of the PBC-DIDM Implementation goal for the Leadership Team.</t>
    </r>
  </si>
  <si>
    <t>Leadership Team guidance on pbcdidm.com</t>
  </si>
  <si>
    <t>PBC-DIDM Informational Flyer</t>
  </si>
  <si>
    <t>Facilitating Coach Community Learning Experiences Guide</t>
  </si>
  <si>
    <t>PBC-DIDM Practitioner Feedback Survey</t>
  </si>
  <si>
    <t>FC2.
Identified who will serve as Coaches for our program</t>
  </si>
  <si>
    <t xml:space="preserve">FC5.
Provided professional learning experiences for Coaches about how to use PBC as intended </t>
  </si>
  <si>
    <t>FC7.
Coaches regularly collect data about their efforts during coaching cycles, including date, duration, and if the parts of the PBC framework and essential strategies were used</t>
  </si>
  <si>
    <t>Practitioners who will receive PBC have been selected and coaching caseloads have been developed (i.e., which Coach will work with each identified Practitioner).</t>
  </si>
  <si>
    <t>MC2. 
A transparent process for selecting the format and focus of individual Coach supports</t>
  </si>
  <si>
    <r>
      <t xml:space="preserve">A Lead Coach in the program is able to provide information to other Coaches and stakeholders about the parts of the PBC-DIDM Model and the facilitative structures used to implement the model. This might include giving a presentation, facilitating learning experiences, modeling process steps, etc.
The PBC-DIDM model (PBC-DIDM) has four parts: 
- PBC-DIDM Implementation Profile
- Sources of </t>
    </r>
    <r>
      <rPr>
        <b/>
        <sz val="14"/>
        <color rgb="FF000000"/>
        <rFont val="Century Gothic"/>
        <family val="1"/>
      </rPr>
      <t>Effort</t>
    </r>
    <r>
      <rPr>
        <sz val="14"/>
        <color rgb="FF000000"/>
        <rFont val="Century Gothic"/>
        <family val="1"/>
      </rPr>
      <t xml:space="preserve"> and </t>
    </r>
    <r>
      <rPr>
        <b/>
        <sz val="14"/>
        <color rgb="FF000000"/>
        <rFont val="Century Gothic"/>
        <family val="1"/>
      </rPr>
      <t>Effect</t>
    </r>
    <r>
      <rPr>
        <sz val="14"/>
        <color rgb="FF000000"/>
        <rFont val="Century Gothic"/>
        <family val="1"/>
      </rPr>
      <t xml:space="preserve"> Data 
- PBC-DIDM Effort and Effect Cascade
- Prepare, Look, Think, Act (PLTA) Process
Programs facilitate the use of the PBC-DIDM model through three key implementation supports:
- Leadership Teams
- Coach Community Meetings
- Practice-Based Coaching Cycles
</t>
    </r>
  </si>
  <si>
    <r>
      <rPr>
        <b/>
        <sz val="30"/>
        <color theme="0"/>
        <rFont val="Century Gothic"/>
        <family val="1"/>
      </rPr>
      <t xml:space="preserve">1. 
Look and Think
</t>
    </r>
    <r>
      <rPr>
        <b/>
        <sz val="14"/>
        <color theme="0"/>
        <rFont val="Century Gothic"/>
        <family val="1"/>
      </rPr>
      <t xml:space="preserve">
Describe what you see.
Identify strengths, needs, and priorities.
Consider if other data are needed to inform decisions.</t>
    </r>
  </si>
  <si>
    <r>
      <t xml:space="preserve">Practitioners have knowledge and awareness about the parts of the PBC framework and what to expect from their coaching partnership (see FL6).
</t>
    </r>
    <r>
      <rPr>
        <b/>
        <sz val="14"/>
        <color rgb="FF000000"/>
        <rFont val="Century Gothic"/>
        <family val="1"/>
      </rPr>
      <t>Examples of ways Practitioners may learn about the practices include:</t>
    </r>
    <r>
      <rPr>
        <sz val="14"/>
        <color rgb="FF000000"/>
        <rFont val="Century Gothic"/>
        <family val="1"/>
      </rPr>
      <t xml:space="preserve">
Workshops or webinar
Brief video
Welcome meeting with the Coach
Coaching Partnership Agreement
Brief flyers or resources that describe PBC</t>
    </r>
  </si>
  <si>
    <t>How does the PBC-DIDM Implementation Profile support other parts of the PBC-DIDM Model?</t>
  </si>
  <si>
    <t xml:space="preserve">
How Use the PBC-DIDM Implementation Profile</t>
  </si>
  <si>
    <t>For more information, contact: pbcdidm@coe.ufl.edu</t>
  </si>
  <si>
    <t xml:space="preserve">
What is the PBC-DIDM Implementation Profile?</t>
  </si>
  <si>
    <t xml:space="preserve">The steps below are aligned with the PLTA Process for data-informed decision making. Use these steps to guide your program in using the PBC-DIDM Implementation Profile.
</t>
  </si>
  <si>
    <r>
      <rPr>
        <b/>
        <sz val="14"/>
        <color rgb="FF1F3764"/>
        <rFont val="Century Gothic"/>
        <family val="1"/>
      </rPr>
      <t>Step 3</t>
    </r>
    <r>
      <rPr>
        <sz val="12"/>
        <color theme="1"/>
        <rFont val="Century Gothic"/>
        <family val="1"/>
      </rPr>
      <t xml:space="preserve">
On the "Profile" tab,</t>
    </r>
    <r>
      <rPr>
        <b/>
        <sz val="12"/>
        <color theme="1"/>
        <rFont val="Century Gothic"/>
        <family val="1"/>
      </rPr>
      <t xml:space="preserve"> Look</t>
    </r>
    <r>
      <rPr>
        <sz val="12"/>
        <color theme="1"/>
        <rFont val="Century Gothic"/>
        <family val="1"/>
      </rPr>
      <t xml:space="preserve"> at, </t>
    </r>
    <r>
      <rPr>
        <b/>
        <sz val="12"/>
        <color theme="1"/>
        <rFont val="Century Gothic"/>
        <family val="1"/>
      </rPr>
      <t>Think</t>
    </r>
    <r>
      <rPr>
        <sz val="12"/>
        <color theme="1"/>
        <rFont val="Century Gothic"/>
        <family val="1"/>
      </rPr>
      <t xml:space="preserve"> about, and discuss the indicators on the PBC-DIDM Implementation Profile aligned to the program's current tier (i.e., Foundational, Initial, Mid, Advanced), priorities, and implementation goals. Discuss possible </t>
    </r>
    <r>
      <rPr>
        <b/>
        <sz val="12"/>
        <color theme="1"/>
        <rFont val="Century Gothic"/>
        <family val="1"/>
      </rPr>
      <t>Actions</t>
    </r>
    <r>
      <rPr>
        <sz val="12"/>
        <color theme="1"/>
        <rFont val="Century Gothic"/>
        <family val="1"/>
      </rPr>
      <t xml:space="preserve"> the team might want to take. 
As needed, refer to the "Graphs" tab to view trends aligned with the Profile tiers (i.e., Foundational, Initial, Mid, Advanced) and roles (i.e., Leadership, Coach, Practitioner).
</t>
    </r>
  </si>
  <si>
    <t>AL4. 
Identified a way to store Child/Family data electronically</t>
  </si>
  <si>
    <t>AP5. 
Coaches use the PLTA Process with Practitioners to connect to connect Child/Family outcomes with effective practices used by the Practitioner</t>
  </si>
  <si>
    <t>AP3. 
Practitioners with the knowledge and skills to record Child/Family data in an electronic system</t>
  </si>
  <si>
    <t>AP4. 
Practitioners with the knowledge and skills to access and use Child/Family data stored in a electronic system</t>
  </si>
  <si>
    <t>AP2. 
Practitioners with the knowledge and skills to collect Child/Family data</t>
  </si>
  <si>
    <t>AP2.
Practitioners with the knowledge and skills to collect Child/Family data</t>
  </si>
  <si>
    <t>MC1. 
A procedure in place for using the PLTA Process with our PBC effort data to inform the format and focus of Coach Community Meetings</t>
  </si>
  <si>
    <t>MC3. 
A procedure in place for using the PLTA Process with our Practitioner practice (effect) data to inform the format and focus of PBC supports for Practitioners</t>
  </si>
  <si>
    <t xml:space="preserve">IL2. 
Made other stakeholders in our program aware of the formation of a PBC-DIDM Leadership Team </t>
  </si>
  <si>
    <t>FL2.
A systematic way to observe and collect quantitative information about the Practitioners' use of effective practices that are the focus of PBC (e.g., checklist, published measure)</t>
  </si>
  <si>
    <t>FL1. 
Identified what information is currently being collected about the effective practices used by Practitioners'</t>
  </si>
  <si>
    <t>FC4.
Coaches within our program with the knowledge and skills to help Practitioners learn about and use the effective practices which are the focus of PBC</t>
  </si>
  <si>
    <t xml:space="preserve">FC5.
Provided Professional Learning Experiences for Coaches to gain the knowledge and skills to use PBC as intended </t>
  </si>
  <si>
    <t>FP1. 
Identified Practitioners who will participate in PBC</t>
  </si>
  <si>
    <t>FP2.
Provided resources or learning experiences for Practitioners to the gain knowledge and skills to begin using the effective practices that are the focus of PBC</t>
  </si>
  <si>
    <t>FP2.
Provided resources or learning experiences for Practitioners to gain the knowledge and skills to begin using the effective practices that are the focus of PBC</t>
  </si>
  <si>
    <t>FP3.
Provided Practitioners with information about how PBC will support their use of effective practices</t>
  </si>
  <si>
    <t>FP5.
Coaches and Practitioners develop shared goals and action plans based on effective practices data that describes the Practitioners' strengths, needs, priorities, and preferences</t>
  </si>
  <si>
    <r>
      <t xml:space="preserve">All PBC delivery formats include the parts of the PBC framework and essential coaching strategies (i.e., shared goal setting and action plan, focused observation, reflection, supportive and constructive feedback, identifying resources and materials as needed). Sometimes formats are combined into hybrid delivery formats (e.g., observe individual Practitioners in person, meet virtually as a group).
</t>
    </r>
    <r>
      <rPr>
        <b/>
        <sz val="14"/>
        <color theme="1"/>
        <rFont val="Century Gothic"/>
        <family val="1"/>
      </rPr>
      <t>Who will be coached?</t>
    </r>
    <r>
      <rPr>
        <sz val="14"/>
        <color theme="1"/>
        <rFont val="Century Gothic"/>
        <family val="1"/>
      </rPr>
      <t xml:space="preserve">
Individual
Group
Peer
Self 
</t>
    </r>
    <r>
      <rPr>
        <b/>
        <sz val="14"/>
        <color theme="1"/>
        <rFont val="Century Gothic"/>
        <family val="1"/>
      </rPr>
      <t>What communication tools will you use?</t>
    </r>
    <r>
      <rPr>
        <sz val="14"/>
        <color theme="1"/>
        <rFont val="Century Gothic"/>
        <family val="1"/>
      </rPr>
      <t xml:space="preserve">
In person
Phone
Video conference
Coaching platform
</t>
    </r>
    <r>
      <rPr>
        <b/>
        <sz val="14"/>
        <color theme="1"/>
        <rFont val="Century Gothic"/>
        <family val="1"/>
      </rPr>
      <t>How will you communicate?</t>
    </r>
    <r>
      <rPr>
        <sz val="14"/>
        <color theme="1"/>
        <rFont val="Century Gothic"/>
        <family val="1"/>
      </rPr>
      <t xml:space="preserve">
Synchronously - Meeting at the same time
Asynchronously - Accessing shared information at different times</t>
    </r>
  </si>
  <si>
    <r>
      <t xml:space="preserve">A PBC Coach Manual or written guidance to help Coaches use PBC as intended for your program.
</t>
    </r>
    <r>
      <rPr>
        <b/>
        <sz val="14"/>
        <color theme="1"/>
        <rFont val="Century Gothic"/>
        <family val="1"/>
      </rPr>
      <t xml:space="preserve">Examples of what your program might include in the guidance:
</t>
    </r>
    <r>
      <rPr>
        <sz val="14"/>
        <color theme="1"/>
        <rFont val="Century Gothic"/>
        <family val="1"/>
      </rPr>
      <t>Information about how Practitioners are selected for coaching
A Coaching Agreement that describes the norms and expectations for Coaches, Practitioners, and others who are participating in the partnership (e.g., director, families)
A timeline or information about how often do Coaches and Practitioners meet
Information about how to make decisions about when do you end the coaching cycle
Information about required coaching strategies for your program (e.g., modeling, graphic feedback)
A description of what data are collected in each coaching session and how is it recorded
Information about when and how Coaches receive support and feedback on their implementation of PBC
Information about where Coaches access the systematic tools for documenting their use of PBC and the Practitioners' use of effective practices</t>
    </r>
  </si>
  <si>
    <t>A Leadership Team is a group of people who have diverse knowledge and experiences related to PBC, adult and child learning, and data-informed decision making, that come together to make decisions about how to support Coaches, Practitioners, and Children or their Families. The Leadership Team often includes a Program Leader who can make decisions about the coaching initiative (e.g., fiscal, time allocations), Coaches, Practitioners, and other key stakeholders (e.g., families, behavior specialists, data managers, related service providers). The PBC-DIDM Leadership Team might be an existing team that is installing and leading the PBC-DIDM initiative or a new group of individuals who develop a team specifically focused on PBC-DIDM.</t>
  </si>
  <si>
    <t>Facilitating PBC-DIDM Leadership Team Meetings Guide</t>
  </si>
  <si>
    <t xml:space="preserve">A data collection schedule includes information about what measures will be collected, when, and by whom. The PBC-DIDM Data Mapping Tool is one way Leadership Teams might document this information.
</t>
  </si>
  <si>
    <t>PBC-DIDM Data Summary Template</t>
  </si>
  <si>
    <t>PLTA Process on the website pbcdidm.com</t>
  </si>
  <si>
    <r>
      <t xml:space="preserve">Resources are available to support the use of varied delivery formats for initial, ongoing, and sustainability PBC supports for Practitioners and Coaches. For example, when a distance model is added there may be fiscal implications to provide work devices or a coaching platform subscription for participants.
All PBC delivery formats include the parts of the PBC framework and essential coaching strategies (i.e., shared goal setting and action plan, focused observation, reflection, supportive and constructive feedback, identifying resources and materials as needed). Sometimes formats are combined to form hybrid models (e.g., observe individual Practitioners in person meet virtually as a group). The team should use data and the practitioner or coaches preferences to identify which delivery formats and intensity are a good fit.
</t>
    </r>
    <r>
      <rPr>
        <b/>
        <sz val="14"/>
        <color theme="1"/>
        <rFont val="Century Gothic"/>
        <family val="1"/>
      </rPr>
      <t xml:space="preserve">Who will be coached? 
</t>
    </r>
    <r>
      <rPr>
        <sz val="14"/>
        <color theme="1"/>
        <rFont val="Century Gothic"/>
        <family val="1"/>
      </rPr>
      <t xml:space="preserve">Individual, Group, Peer, Self </t>
    </r>
    <r>
      <rPr>
        <b/>
        <sz val="14"/>
        <color theme="1"/>
        <rFont val="Century Gothic"/>
        <family val="1"/>
      </rPr>
      <t xml:space="preserve">
What communication tools will you use?
</t>
    </r>
    <r>
      <rPr>
        <sz val="14"/>
        <color theme="1"/>
        <rFont val="Century Gothic"/>
        <family val="1"/>
      </rPr>
      <t xml:space="preserve">In person, Phone, Video conference, Coaching platform
</t>
    </r>
    <r>
      <rPr>
        <b/>
        <sz val="14"/>
        <color theme="1"/>
        <rFont val="Century Gothic"/>
        <family val="1"/>
      </rPr>
      <t xml:space="preserve">
How will you communicate?
</t>
    </r>
    <r>
      <rPr>
        <sz val="14"/>
        <color theme="1"/>
        <rFont val="Century Gothic"/>
        <family val="1"/>
      </rPr>
      <t>Synchronously - Meeting at the same time
Asynchronously - Accessing shared information at different times</t>
    </r>
  </si>
  <si>
    <t>AL5. 
Used the PLTA Process with Child/Family data to inform decisions about the practice-focus of PBC and other learning experiences</t>
  </si>
  <si>
    <t>AC2. 
Facilitated Coach Learning Experiences about how to access and use Child/Family data</t>
  </si>
  <si>
    <r>
      <t xml:space="preserve">The PBC-DIDM Implementation Profile includes indicators that prompt the team to engage in the </t>
    </r>
    <r>
      <rPr>
        <b/>
        <sz val="12"/>
        <color theme="1"/>
        <rFont val="Century Gothic"/>
        <family val="1"/>
      </rPr>
      <t>Prepare-Look-Think-Act (PLTA) Process</t>
    </r>
    <r>
      <rPr>
        <sz val="12"/>
        <color theme="1"/>
        <rFont val="Century Gothic"/>
        <family val="1"/>
      </rPr>
      <t xml:space="preserve"> which guides Leadership Teams, Coaches, and other key stakeholders to use effort and effect data and other sources of information to make data-informed decisions. One action that might result from engaging in the PLTA Process is to identify revisions to existing sources of effort and effect data, the identification of new measures of effort and effect, or new processes that support the implementation of PBC-DIDM. </t>
    </r>
  </si>
  <si>
    <r>
      <t xml:space="preserve">The PBC-DIDM Implementation Profile is aligned with the levels of the </t>
    </r>
    <r>
      <rPr>
        <b/>
        <sz val="12"/>
        <color theme="1"/>
        <rFont val="Century Gothic"/>
        <family val="1"/>
      </rPr>
      <t>PBC-DIDM Effort and Effect Cascade</t>
    </r>
    <r>
      <rPr>
        <sz val="12"/>
        <color theme="1"/>
        <rFont val="Century Gothic"/>
        <family val="1"/>
      </rPr>
      <t xml:space="preserve"> (i.e., Leadership, Coaches, Practitioners). Each of the Cascade levels has an effect on outcomes at another level (e.g., the effects of Coach efforts on Practitioners’ use of practices or Practitioner efforts on child outcomes). The Cascade supports Leadership Teams, Coaches, and other key stakeholders to identify how effort and effect data are connected and the PBC-DIDM Implementation Profile can be used to guide programs in the identification of effort and effect data sources they already collect or might want to collect in the future.</t>
    </r>
  </si>
  <si>
    <r>
      <t xml:space="preserve">The PBC-DIDM Implementation Profile is aligned with the roles in the PBC-DIDM Data Mapping Tool (i.e., Leadership, Coaches, and Practitioners) and can help programs to identify </t>
    </r>
    <r>
      <rPr>
        <b/>
        <sz val="12"/>
        <color theme="1"/>
        <rFont val="Century Gothic"/>
        <family val="1"/>
      </rPr>
      <t>Sources of Effort and Effect Data</t>
    </r>
    <r>
      <rPr>
        <sz val="12"/>
        <color theme="1"/>
        <rFont val="Century Gothic"/>
        <family val="1"/>
      </rPr>
      <t>. Within each tier of the Profile (i.e., Foundational, Initial, Mid, and Advanced). The Profile indicators contain  recommended sources of effort and effect data and processes for when and how these data sources might be collected and reviewed. The Profile is one way to verify the sources of effort and effect data the program already collects and to identify additional sources of data that might be needed.</t>
    </r>
  </si>
  <si>
    <r>
      <rPr>
        <b/>
        <sz val="14"/>
        <color rgb="FF1F3764"/>
        <rFont val="Century Gothic"/>
        <family val="1"/>
      </rPr>
      <t xml:space="preserve">Step 1
</t>
    </r>
    <r>
      <rPr>
        <b/>
        <sz val="12"/>
        <color theme="1"/>
        <rFont val="Century Gothic"/>
        <family val="1"/>
      </rPr>
      <t xml:space="preserve">Prepare </t>
    </r>
    <r>
      <rPr>
        <sz val="12"/>
        <color theme="1"/>
        <rFont val="Century Gothic"/>
        <family val="1"/>
      </rPr>
      <t xml:space="preserve">to facilitate the first Leadership Team Meeting where the Profile is introduced. Facilitators are encouraged to review the Facilitating Leadership Team Meetings Guide in the Resource Library before holding their first PBC-DIDM Leadership Team Meeting. Read through the Profile tabs and indicators to help navigate the tool during the meeting.
</t>
    </r>
  </si>
  <si>
    <r>
      <rPr>
        <b/>
        <sz val="14"/>
        <color rgb="FF1F3764"/>
        <rFont val="Century Gothic"/>
        <family val="1"/>
      </rPr>
      <t>Step 4</t>
    </r>
    <r>
      <rPr>
        <sz val="12"/>
        <color theme="1"/>
        <rFont val="Century Gothic"/>
        <family val="1"/>
      </rPr>
      <t xml:space="preserve">
Decide on the </t>
    </r>
    <r>
      <rPr>
        <b/>
        <sz val="12"/>
        <color theme="1"/>
        <rFont val="Century Gothic"/>
        <family val="1"/>
      </rPr>
      <t xml:space="preserve">Actions </t>
    </r>
    <r>
      <rPr>
        <sz val="12"/>
        <color theme="1"/>
        <rFont val="Century Gothic"/>
        <family val="1"/>
      </rPr>
      <t xml:space="preserve">the team will take to maintain or enhance their implementation of PBC-DIDM. Click on the "Goals" tab to record goal(s) related to your PBC-DIDM Implementation Profile Indicators. 
Select the tier and priority indicator(s) identified using the dropdown menus in Columns A and B.
Then, type the action steps to be taken and timeline in Columns C and D - be sure to consider who will do what, by when, and any materials needed. Often these action steps include Coach Learning Experiences or other Coach responsibilities. It is important to coordinate with the Lead Coach(es) when planning for these experiences or other Coach responsibilities.
Use the Progress Tracker dropdown menu in Column E to indicate progress over time and when each action step is complete. 
</t>
    </r>
  </si>
  <si>
    <t>PBC-DIDM Data Mapping Tool - The PBC-DIDM Data Mapping Tool is one way Leadership Teams might consider documenting the Practitioner practice measures they are currently collecting or would like to collect in the future.</t>
  </si>
  <si>
    <t>Foundational PBC</t>
  </si>
  <si>
    <t xml:space="preserve">If your program would like to learn more about selecting effective practices, the Essentials of Practice-Based Coaching: Supporting Effective Practices in Early Childhood (Snyder et al., 2022) may be helpful. </t>
  </si>
  <si>
    <t>Resources</t>
  </si>
  <si>
    <r>
      <t xml:space="preserve">Data about Coaches' use of PBC will include information aligned with the parts of the PBC framework and essential coaching strategies. 
</t>
    </r>
    <r>
      <rPr>
        <b/>
        <sz val="14"/>
        <color theme="1"/>
        <rFont val="Century Gothic"/>
        <family val="1"/>
      </rPr>
      <t xml:space="preserve">
Examples of data your program might collect include:
</t>
    </r>
    <r>
      <rPr>
        <sz val="14"/>
        <color theme="1"/>
        <rFont val="Century Gothic"/>
        <family val="1"/>
      </rPr>
      <t>Running record coaching notes
Date of visit in a T/TA system
Coaching logs or checklists where Coaches document what occurs in each Coach observation or meeting
Observations of meetings where the Coach is supporting the Practitioner (e.g., video or audio recording of sessions)
Goals and action plans that describe the content-focus of Coach supports (e.g., social-emotional, literacy, math)</t>
    </r>
  </si>
  <si>
    <r>
      <t xml:space="preserve">Quantitative data about the Coaches' use of PBC includes indicators aligned with the parts of the PBC framework and essential coaching strategies. This tool </t>
    </r>
    <r>
      <rPr>
        <u/>
        <sz val="14"/>
        <color rgb="FF000000"/>
        <rFont val="Century Gothic"/>
        <family val="1"/>
      </rPr>
      <t>must</t>
    </r>
    <r>
      <rPr>
        <sz val="14"/>
        <color rgb="FF000000"/>
        <rFont val="Century Gothic"/>
        <family val="1"/>
      </rPr>
      <t xml:space="preserve"> include a way to record quantitative or numeric information about which parts of the PBC framework and which essential strategies are or are not being used. The tool </t>
    </r>
    <r>
      <rPr>
        <u/>
        <sz val="14"/>
        <color rgb="FF000000"/>
        <rFont val="Century Gothic"/>
        <family val="1"/>
      </rPr>
      <t>might</t>
    </r>
    <r>
      <rPr>
        <sz val="14"/>
        <color rgb="FF000000"/>
        <rFont val="Century Gothic"/>
        <family val="1"/>
      </rPr>
      <t xml:space="preserve"> also include running record notes to record information about what the Coach did to support the Practitioner that informed their rating. Data about Coaches’ use of PBC can be collected in many ways.
</t>
    </r>
    <r>
      <rPr>
        <b/>
        <sz val="14"/>
        <color rgb="FF000000"/>
        <rFont val="Century Gothic"/>
        <family val="1"/>
      </rPr>
      <t>Examples of how your program might collect these data include:</t>
    </r>
    <r>
      <rPr>
        <sz val="14"/>
        <color rgb="FF000000"/>
        <rFont val="Century Gothic"/>
        <family val="1"/>
      </rPr>
      <t xml:space="preserve">
Paper PBC Coaching Logs or Checklists completed by the Coach
Paper Coach Implementation Check data collected when another person observes the coach to provide feedback (i.e., video or audio recording of PBC Cycles) 
Electronic forms or apps designed to collect information about the parts of the PBC framework
</t>
    </r>
  </si>
  <si>
    <t>PBC-DIDM Coach and Lead Coach Competencies</t>
  </si>
  <si>
    <t xml:space="preserve">Lead Coaches support other Coaches. Lead Coaches might also support Practitioners.
A Lead Coach is someone within the program who has the knowledge, skills, dispositions, and capacity to support other Coaches in their implementation of PBC, the effective practices which are the focus of PBC, and PBC-DIDM. Lead Coaches coordinate coaching activities within the program including: selection of new Coaches, facilitating initial and ongoing Coach supports, organizing implementation supports and materials, and providing technical assistance to ensure data quality.
</t>
  </si>
  <si>
    <t>Coaches provide PBC support for the Practitioners. 
A Coach is someone who has the knowledge, skills, dispositions, and capacity to support Practitioners to learn about and use effective practices which are the focus of their PBC shared goal and action plan. It is recommended coaches have deep knowledge of child development and experience in early learning settings where they will serve as a Coach.</t>
  </si>
  <si>
    <t>FC3.
Provided Coach Learning Experiences for Coaches to gain the knowledge and skills to observe, collect, and record information about the Practitioners' use of effective practices</t>
  </si>
  <si>
    <t>Indicator 
(We have…)</t>
  </si>
  <si>
    <r>
      <t xml:space="preserve">Coaches are familiar with the effective practices which are the focus of coaching and can guide Practitioners in learning about and using the effective practices with children and families. This might also include the Coach's ability to locate supplemental practice-focused resources and materials from trusted or reputable sources (e.g., websites, state standards or learning foundations, curricula). 
Effective practices which are the focus of coaching are identified by the Leadership Team (see FL1, FL2). 
Programs should also consider how new Coaches, will be supported to learn about the effective practices when there is staff turn over or expansion within the program (see FC3). 
</t>
    </r>
    <r>
      <rPr>
        <b/>
        <sz val="14"/>
        <color theme="1"/>
        <rFont val="Century Gothic"/>
        <family val="1"/>
      </rPr>
      <t>Examples of how Coaches might learn about effective practices:</t>
    </r>
    <r>
      <rPr>
        <sz val="14"/>
        <color theme="1"/>
        <rFont val="Century Gothic"/>
        <family val="1"/>
      </rPr>
      <t xml:space="preserve">
Coaches attend workshops alongside the Practitioners they are supporting 
Coaches attend an effective practices measure training to become a reliable observer (see FC3)
Coaches are familiar with organizations that provide evidence-based resources such as: National Association for the Education of Young Children (NAEYC), Division for Early Childhood (DEC), National Center for Pyramid Model Innovations (NCPMI), Early Childhood Learning &amp; Knowledge Center (ECLKC)
Lead Coaches organize and maintain a repository of approved resources for their program that are clearly aligned with the effective practices and supports other Coaches to use this repository during Coach Community Meetings or Learning Experiences</t>
    </r>
  </si>
  <si>
    <r>
      <t xml:space="preserve">Coaches attend an initial learning experience to gain the knowledge, skills, and dispositions to describe and implement the parts of the PBC framework and the essential coaching strategies. This might be provided by the Lead Coach (see FC1) or a qualified external consultant as programs initially adopt and install PBC. If an external consultant is used it will be important to consider specific processes used within the program when implementing PBC (see FL6). Programs should also consider how this will occur with new Coaches when there is staff turn over or expansion within the program.
If coaches have attended a PBC workshop or overview with an external consultant, but have not received information about how PBC is implemented within their program, rate this indicator as 1 = 'Partially in place'
</t>
    </r>
    <r>
      <rPr>
        <b/>
        <sz val="14"/>
        <color theme="1"/>
        <rFont val="Century Gothic"/>
        <family val="1"/>
      </rPr>
      <t xml:space="preserve">Examples of how Coaches might learn about the Practice-Based Coaching Framework:
</t>
    </r>
    <r>
      <rPr>
        <sz val="14"/>
        <color theme="1"/>
        <rFont val="Century Gothic"/>
        <family val="1"/>
      </rPr>
      <t>Facilitated workshop or webinar led by the Lead Coach 
An online module followed by Lead Coach facilitated Coach Community Meetings that provide an orientation to PBC within the program</t>
    </r>
    <r>
      <rPr>
        <b/>
        <sz val="14"/>
        <color theme="1"/>
        <rFont val="Century Gothic"/>
        <family val="1"/>
      </rPr>
      <t xml:space="preserve">
</t>
    </r>
  </si>
  <si>
    <r>
      <t xml:space="preserve">Coaches learn about how to use observation measures/tools identified by the Leadership Team to collect information about the Practitioners' use of effective practices (see FL1, FL2). Coaches also know the process for systematically reporting these data when appropriate. Programs should also consider how this will occur with new Coaches when there is staff turn over or expansion within the program. 
</t>
    </r>
    <r>
      <rPr>
        <b/>
        <sz val="14"/>
        <color rgb="FF000000"/>
        <rFont val="Century Gothic"/>
        <family val="1"/>
      </rPr>
      <t xml:space="preserve">Examples of how Coaches might learn about how collect effective practice data during their observations:
</t>
    </r>
    <r>
      <rPr>
        <sz val="14"/>
        <color rgb="FF000000"/>
        <rFont val="Century Gothic"/>
        <family val="1"/>
      </rPr>
      <t xml:space="preserve">Video-based case examples where Coaches can practice identifying when Practitioners use effective practices
Peer mentors who provide just-in-time support when observing 
Opportunities to reflect on their observation and feedback about their inter-observer agreement (i.e., two coaches agree they observed the Practitioner using the effective practice).
Brainstorm examples of what the practice might look or sound like across different settings </t>
    </r>
  </si>
  <si>
    <t xml:space="preserve">Coaches use the Coach Manual or program guidelines (See FL6), including the coaching log or checklist (see FL3, FL4) to collect data about each coaching cycle or meeting with the Practitioner. The PBC-DIDM PBC Log available in the Resource Library is an example of the types of quantifiable information that needs to be collected to make data-informed decisions about coaching.
If coaches only collect anecdotal notes about their coaching activities or data that cannot be easily quantified into a numeric count or score, rate this indicator as 0 = 'Not yet started'
If coaches collect quantifiable data, but it is not directly aligned with the evidence-based PBC framework and essential strategies, rate this indicator as 1 = 'Partially in place'
</t>
  </si>
  <si>
    <t>PBC-DIDM PBC Log - The PBC Log can help guide the Coaches' implementation of the PBC framework and collects information about whether the parts of the PBC framework were implemented as intended.</t>
  </si>
  <si>
    <r>
      <t xml:space="preserve">Coaches regularly collect practice-focused observation data to engage in PBC with Practitioners. Each coaching cycle will include a focused observation where the Coach can collect data about the Practitioner's use of effective practices which are part of the shared goal and action plan. 
</t>
    </r>
    <r>
      <rPr>
        <b/>
        <sz val="14"/>
        <color rgb="FF000000"/>
        <rFont val="Century Gothic"/>
        <family val="1"/>
      </rPr>
      <t xml:space="preserve">Examples of ways coaches may collect data include:
</t>
    </r>
    <r>
      <rPr>
        <sz val="14"/>
        <color rgb="FF000000"/>
        <rFont val="Century Gothic"/>
        <family val="1"/>
      </rPr>
      <t>Measures or tools described in FL1, FL2*
Anecdotal notes
Brief video clips
A-B-C data (</t>
    </r>
    <r>
      <rPr>
        <b/>
        <sz val="14"/>
        <color rgb="FF000000"/>
        <rFont val="Century Gothic"/>
        <family val="1"/>
      </rPr>
      <t>A</t>
    </r>
    <r>
      <rPr>
        <sz val="14"/>
        <color rgb="FF000000"/>
        <rFont val="Century Gothic"/>
        <family val="1"/>
      </rPr>
      <t>ntecedent-</t>
    </r>
    <r>
      <rPr>
        <b/>
        <sz val="14"/>
        <color rgb="FF000000"/>
        <rFont val="Century Gothic"/>
        <family val="1"/>
      </rPr>
      <t>B</t>
    </r>
    <r>
      <rPr>
        <sz val="14"/>
        <color rgb="FF000000"/>
        <rFont val="Century Gothic"/>
        <family val="1"/>
      </rPr>
      <t>ehavior-</t>
    </r>
    <r>
      <rPr>
        <b/>
        <sz val="14"/>
        <color rgb="FF000000"/>
        <rFont val="Century Gothic"/>
        <family val="1"/>
      </rPr>
      <t>C</t>
    </r>
    <r>
      <rPr>
        <sz val="14"/>
        <color rgb="FF000000"/>
        <rFont val="Century Gothic"/>
        <family val="1"/>
      </rPr>
      <t>onsequence)
Running practice checklist data
*Note: The PBC cycle might also include periodic formal observations (e.g., pre/post, beginning/middle/end). Guidelines in FL6 typically include information about when formal observation data are collected.</t>
    </r>
  </si>
  <si>
    <t>P is for Practice-Based Coaching - Learn more about the PBC framework, download a handout, access links to more information</t>
  </si>
  <si>
    <r>
      <t xml:space="preserve">Coaches and Practitioners use data about the Practitioners' current implementation of effective practices to help clarify and verify the practice-focus of PBC shared goals and action plans. 
When reviewing this practice-focused data, the Coach and Practitioner will identify practice-focused:
</t>
    </r>
    <r>
      <rPr>
        <b/>
        <sz val="14"/>
        <color theme="1"/>
        <rFont val="Century Gothic"/>
        <family val="1"/>
      </rPr>
      <t xml:space="preserve">strengths </t>
    </r>
    <r>
      <rPr>
        <sz val="14"/>
        <color theme="1"/>
        <rFont val="Century Gothic"/>
        <family val="1"/>
      </rPr>
      <t xml:space="preserve">(i.e., what the Practitioner is already doing well), </t>
    </r>
    <r>
      <rPr>
        <b/>
        <sz val="14"/>
        <color theme="1"/>
        <rFont val="Century Gothic"/>
        <family val="1"/>
      </rPr>
      <t>needs or opportunities for growth</t>
    </r>
    <r>
      <rPr>
        <sz val="14"/>
        <color theme="1"/>
        <rFont val="Century Gothic"/>
        <family val="1"/>
      </rPr>
      <t xml:space="preserve"> (i.e., practices that can be used more often, differently, across settings or people, or with increased fluency), </t>
    </r>
    <r>
      <rPr>
        <b/>
        <sz val="14"/>
        <color theme="1"/>
        <rFont val="Century Gothic"/>
        <family val="1"/>
      </rPr>
      <t>priorities and preferences</t>
    </r>
    <r>
      <rPr>
        <sz val="14"/>
        <color theme="1"/>
        <rFont val="Century Gothic"/>
        <family val="1"/>
      </rPr>
      <t xml:space="preserve"> (e.g., high-leverage practices that will have the greatest impact; foundational practices needed to build on; culturally relevant practices that are a good fit for the practitioner, children, and families). 
</t>
    </r>
    <r>
      <rPr>
        <b/>
        <sz val="14"/>
        <color theme="1"/>
        <rFont val="Century Gothic"/>
        <family val="1"/>
      </rPr>
      <t xml:space="preserve">Examples of tools that facilitate the development of data-informed shared goals:
</t>
    </r>
    <r>
      <rPr>
        <sz val="14"/>
        <color theme="1"/>
        <rFont val="Century Gothic"/>
        <family val="1"/>
      </rPr>
      <t xml:space="preserve">Invite the Practitioner to complete a Strengths and Needs Assessment that rates their confidence, current use, or desire to use the effective practices
Coaches prepare graphic data displays and facilitate a joint conversation with the Practitioner to identify strengths, needs, priorities, and preferences
</t>
    </r>
  </si>
  <si>
    <t xml:space="preserve">Each program will determine how often the PBC-DIDM Leadership Team needs to meet. When installing PBC-DIDM, the team or work-groups affiliated with the team might need to meet frequently. As the program moves into full implementation and sustainability, PBC-DIDM activities might be integrated into existing program leadership meetings.
For the purpose of the PBC-DIDM Model Demonstration Project we recommend 3 or more meetings per year with additional meetings  as needed, while programs installed and learned to implement PBC-DIDM. 
</t>
  </si>
  <si>
    <t xml:space="preserve">A Leadership Team is a group of people who have diverse knowledge and experiences related to PBC, professional learning, and data-informed decision making, that come together to make decision about how to support Coaches, Practitioners, and Children or their Families. The Leadership Team often includes a Program Leader who can make decisions about the coaching initiative (e.g., fiscal, time allocations), Coaches, Practitioners, and other key stakeholders (e.g., families, behavior specialists, data managers, related service providers).  
As new people join the program or specific decisions are being made by the PBC-DIDM Leadership Team, members of the team should discuss if additional people might need to be added to the Team. 
When new members join the Team the Lead Coach (or another designee) ensures key information about the purpose of the PBC-DIDM Leadership Team is shared prior to the new member(s) participation in Leadership Team Meetings.
</t>
  </si>
  <si>
    <t>Sources of Effort and Effect Data Module</t>
  </si>
  <si>
    <t>MC3. 
A procedure in place for using the PLTA Process with our Practitioner effective practice data to inform the format and focus of PBC supports for Practitioners</t>
  </si>
  <si>
    <t>The Leadership Team regularly (e.g., annual) uses the Prepare-Look-Think-Act (PLTA) process with their data, experience, and feedback from Coaches and Practitioners to identify when forms, tools, or measures need to be revised.* 
The PBC-DIDM Data Mapping Tool or the 'Goals' tab of the PBC-DIDM Implementation Profile are often where Teams will note changes needed, decide who will make the changes and by when. 
*Note: If the team regularly engages in the PLTA Process and decides no changes are needed, score this as ‘Yes, fully in place’</t>
  </si>
  <si>
    <t>PBC-DIDM Coach Community Meeting Checklist - Lead Coaches use the PBC-DIDM Coach Community Meeting Checklist as a guide when planning for and implementing the meeting and as a data collection tool during or following the meeting.</t>
  </si>
  <si>
    <t>PBC-DIDM PBC Implementation Check Log</t>
  </si>
  <si>
    <t>Practitioners are provided with guidance and support on how to share information about their practice-focused strengths, needs, priorities, and preferences for coaching. This information is stored electronically.*  
See FP5 to learn more about how strengths and needs assessments are used to establish shared goals and action plans for PBC.
*Note: 
If the Practitioner only provides verbal information, rate this indicator as 0 = 'Not yet started'
If the Practitioner completes a paper form that is entered by the Coach or data manager, rate this indicator as 1 = 'Partially in place.'</t>
  </si>
  <si>
    <t>PBC-DIDM 
Mid</t>
  </si>
  <si>
    <t xml:space="preserve">PBC-DIDM Coach Support Priorities Survey </t>
  </si>
  <si>
    <r>
      <t xml:space="preserve">ML5. 
A procedure in place for preparing and sharing program-level data with </t>
    </r>
    <r>
      <rPr>
        <b/>
        <u/>
        <sz val="14"/>
        <color theme="1"/>
        <rFont val="Century Gothic"/>
        <family val="1"/>
      </rPr>
      <t>internal stakeholders</t>
    </r>
  </si>
  <si>
    <r>
      <t>The Lead Coach or other member(s) of the PBC-DIDM Leadership Team regularly (e.g., monthly, quarterly) prepare program-level data summaries about PBC implementation and the effective practices used by Practitioners to be shared with</t>
    </r>
    <r>
      <rPr>
        <u/>
        <sz val="14"/>
        <color theme="1"/>
        <rFont val="Century Gothic"/>
        <family val="1"/>
      </rPr>
      <t xml:space="preserve"> internal stakeholders.</t>
    </r>
    <r>
      <rPr>
        <sz val="14"/>
        <color theme="1"/>
        <rFont val="Century Gothic"/>
        <family val="1"/>
      </rPr>
      <t xml:space="preserve">
Internal stakeholders are people within the program who have a vested interest in the coaching and might include: the PBC-DIDM Leadership Team, Lead Coaches, Coaches, Practitioners, professional development coordinators, quality or data specialists, staffing specialists etc.
The PBC-DIDM Data Summary Template is one way programs might prepare and share this information. 
The PBC-DIDM Data Mapping Tool is one way to document who is responsible for preparing the data and how often the data will be prepared and shared.</t>
    </r>
  </si>
  <si>
    <r>
      <t xml:space="preserve">Coaches use the Prepare-Look-Think-Act (PLTA) Process to explore data related to coaches' on average use of the PBC and the essential coaching strategies (e.g., self-reported PBC Log, observed PBC Implementation Check Log, Practitioner effective practices data) and use these data to inform regularly scheduled Coach Community Meetings and other Coach Learning Experiences (see IC6). 
</t>
    </r>
    <r>
      <rPr>
        <b/>
        <sz val="14"/>
        <color theme="1"/>
        <rFont val="Century Gothic"/>
        <family val="1"/>
      </rPr>
      <t xml:space="preserve">Data might be used to: </t>
    </r>
    <r>
      <rPr>
        <sz val="14"/>
        <color theme="1"/>
        <rFont val="Century Gothic"/>
        <family val="1"/>
      </rPr>
      <t xml:space="preserve">
Identify a specific component of the PBC framework (e.g., goal setting) or coaching strategy (e.g., constructive feedback), that needs clarification or enhanced support
Identify Practitioner practices that need clarification or enhanced support to increase reliability in data collection or the Coaches’ capacity to support Practitioners to use the practice as intended
Consider the caseload and time allocation
</t>
    </r>
  </si>
  <si>
    <r>
      <t xml:space="preserve">During coaching sessions, Coaches and Practitioners use the Prepare-Look-Think-Act (PLTA) Process to explore data related to the Practitioner’s use of effective practices and to make data-informed decisions about shared goals and action plans and the dose and delivery format of PBC cycles.
Coaches </t>
    </r>
    <r>
      <rPr>
        <b/>
        <sz val="14"/>
        <color theme="1"/>
        <rFont val="Century Gothic"/>
        <family val="1"/>
      </rPr>
      <t>prepare</t>
    </r>
    <r>
      <rPr>
        <sz val="14"/>
        <color theme="1"/>
        <rFont val="Century Gothic"/>
        <family val="1"/>
      </rPr>
      <t xml:space="preserve"> the data prior to the coaching session and engage the Practitioner in </t>
    </r>
    <r>
      <rPr>
        <b/>
        <sz val="14"/>
        <color theme="1"/>
        <rFont val="Century Gothic"/>
        <family val="1"/>
      </rPr>
      <t xml:space="preserve">looking at, thinking about, </t>
    </r>
    <r>
      <rPr>
        <sz val="14"/>
        <color theme="1"/>
        <rFont val="Century Gothic"/>
        <family val="1"/>
      </rPr>
      <t xml:space="preserve">and discussing their practice-focused strengths, needs, priorities, and preferences. The Coach and Practitioner collaboratively plan for future </t>
    </r>
    <r>
      <rPr>
        <b/>
        <sz val="14"/>
        <color theme="1"/>
        <rFont val="Century Gothic"/>
        <family val="1"/>
      </rPr>
      <t>actions</t>
    </r>
    <r>
      <rPr>
        <sz val="14"/>
        <color theme="1"/>
        <rFont val="Century Gothic"/>
        <family val="1"/>
      </rPr>
      <t xml:space="preserve"> such as PBC goals and action plans or related learning experiences.
</t>
    </r>
    <r>
      <rPr>
        <b/>
        <sz val="14"/>
        <color theme="1"/>
        <rFont val="Century Gothic"/>
        <family val="1"/>
      </rPr>
      <t xml:space="preserve">For Example: </t>
    </r>
    <r>
      <rPr>
        <sz val="14"/>
        <color theme="1"/>
        <rFont val="Century Gothic"/>
        <family val="1"/>
      </rPr>
      <t xml:space="preserve">
PREPARE - The Coach prepares the TPOT data from the Fall and Winter observations, creating a bar graph for the indicators. The Practitioner shares their Strengths and Needs Assessment data.
LOOK &amp; THINK - The Coach shares the graph with the Practitioner during their coaching session and together they look at, think about, and discuss the Practitioners strengths, needs, priorities, and preferences. 
ACT - Together they decide to write a shared goal for coaching focused on supporting children to engage in social problem-solving. This area is a priority for the Practitioner and the data suggests the Practitioner could use support with more targeted social-emotional practices.</t>
    </r>
  </si>
  <si>
    <r>
      <t xml:space="preserve">The intent of this indicator is that members of the Leadership Team are part of an integrated system and regularly share information about PBC-DIDM, rather than working in silos. For example, some programs might have a quality assurance team, human resources team, data team, fiscal team, and so forth and these teams might have important data to contribute to the PBC data-informed decision making process. The overall goal is to ensure ongoing transparent communication about the PBC-DIDM initiative, but how each program accomplishes this might look different.
</t>
    </r>
    <r>
      <rPr>
        <b/>
        <sz val="14"/>
        <color rgb="FF000000"/>
        <rFont val="Century Gothic"/>
        <family val="1"/>
      </rPr>
      <t xml:space="preserve">Integration of data might include: </t>
    </r>
    <r>
      <rPr>
        <sz val="14"/>
        <color rgb="FF000000"/>
        <rFont val="Century Gothic"/>
        <family val="1"/>
      </rPr>
      <t xml:space="preserve">
Shifting the PBC-DIDM Leadership Team activities to the professional learning committee within the existing program leadership infrastructure
Ensuring the committee includes the Lead Coach
Planning regular opportunities to share information about program-level effort and effect data at the quarterly board meeting
Inviting key stakeholder from other Teams when the their data are relevant to e PBC-DIDM Leadership Team decision
</t>
    </r>
  </si>
  <si>
    <t>AP1. 
Use the PLTA process when selecting the format and focus of individual Practitioner supports based on effective practices and Child/Family outcome data</t>
  </si>
  <si>
    <t>AC1. 
Use the PLTA process when selecting the format and focus of individual Coach supports based on PBC Implementation Checks and Practitioner outcome data</t>
  </si>
  <si>
    <r>
      <t xml:space="preserve">The Coaches and Practitioners use the Prepare-Look-Think-Act (PLTA) Process to explore data related to the Practitioners' use of effective practices and child/family outcomes. Both sources of data are considered when making data-informed decisions about the content focus and format of ongoing PBC support provided to Practitioners.
</t>
    </r>
    <r>
      <rPr>
        <b/>
        <sz val="14"/>
        <color rgb="FF000000"/>
        <rFont val="Century Gothic"/>
        <family val="1"/>
      </rPr>
      <t xml:space="preserve">For Example: </t>
    </r>
    <r>
      <rPr>
        <sz val="14"/>
        <color rgb="FF000000"/>
        <rFont val="Century Gothic"/>
        <family val="1"/>
      </rPr>
      <t xml:space="preserve">
PREPARE - A program collects data about Practitioners' use of effective practices using the CLASS (Practitioner</t>
    </r>
    <r>
      <rPr>
        <b/>
        <sz val="14"/>
        <color rgb="FF000000"/>
        <rFont val="Century Gothic"/>
        <family val="1"/>
      </rPr>
      <t xml:space="preserve"> effort</t>
    </r>
    <r>
      <rPr>
        <sz val="14"/>
        <color rgb="FF000000"/>
        <rFont val="Century Gothic"/>
        <family val="1"/>
      </rPr>
      <t xml:space="preserve"> data). The program also collects data about child outcomes using a curriculum based assessment (Practitioner </t>
    </r>
    <r>
      <rPr>
        <b/>
        <sz val="14"/>
        <color rgb="FF000000"/>
        <rFont val="Century Gothic"/>
        <family val="1"/>
      </rPr>
      <t>effect</t>
    </r>
    <r>
      <rPr>
        <sz val="14"/>
        <color rgb="FF000000"/>
        <rFont val="Century Gothic"/>
        <family val="1"/>
      </rPr>
      <t xml:space="preserve"> data). The coach and practitioner export the current data for the children in the classroom and the Coach shares the CLASS summary data.
LOOK &amp; THINK - Together the Coach and Practitioner look at, think about, and discuss the child outcome data. They identify mathematics as an area for enhancement. They also talk about the effective practices and classroom activities that might be opportunities to support child outcomes and enhance the Practitioners use of effective practices aligned to Language Modeling and Quality of Feedback. 
ACT - Together they review the curricula and lesson planning template for the classroom. They also develop a shared goal focused on prompting for math vocabulary and giving feedback to children in centers and small groups focused on math concepts including blocks, board games, and the sensory table (i.e., measurement). The Coach and Practitioner collect progress monitoring data related to the use of the effective practices and children’s math content vocabulary during ongoing classroom activities and routines.
</t>
    </r>
  </si>
  <si>
    <t>FL4.
Identified what information and sources of data are currently being collected about Coach efforts and the use of PBC</t>
  </si>
  <si>
    <t>Written guidance to help identify or hire a Lead Coach(es) and Coaches. This guidance describes the knowledge, skills, dispositions, and responsibilities of the Lead Coach and Coaches within the program. It might also include information about required state or program qualifications.</t>
  </si>
  <si>
    <t>FL3. 
Established Coach Competencies and position descriptions for Lead Coach(es) and Coach(es)</t>
  </si>
  <si>
    <t>FL5.
A systematic way to collect quantitative information about Coaches’ use of the PBC framework and essential strategies (e.g., PBC log or checklist)</t>
  </si>
  <si>
    <t>FL6.
Identified one or more PBC delivery format(s) to be used in our program</t>
  </si>
  <si>
    <t>FC9. 
A Lead Coach in our program who has the knowledge and skills to teach other Coaches and stakeholders how to use PBC</t>
  </si>
  <si>
    <t>The program has a Lead Coach who can support other Coaches and stakeholders in the program to learn about and use the parts of the PBC framework and the essential coaching strategies, including how to use PBC as intended. This might occur through workshops, learning experiences, webinars, coach community meetings, and implementation checks with feedback.</t>
  </si>
  <si>
    <t>FL7. 
Guidelines for how Coaches support Practitioners (e.g., Coach Manual, PBC timeline)</t>
  </si>
  <si>
    <t>FC8.
Coaches who (a) regularly collect data about practitioners' use of effective practices during focused observations and (b) use those data to inform their shared goals, action plans, and reflection and feedback with the practitioner</t>
  </si>
  <si>
    <t>PBC-DIDM Website (pbcdidm.com)</t>
  </si>
  <si>
    <t>IL5. 
A data collection schedule that includes a plan for when and how to collect data about (a) the Coaches' use of PBC and (b) the Practitioners' use of effective practices</t>
  </si>
  <si>
    <t>IL6. 
A procedure in place to confirm data are being collected as planned and in a timely manner</t>
  </si>
  <si>
    <t>IL7. 
A procedure in place to confirm submitted data are complete and accurate</t>
  </si>
  <si>
    <r>
      <t xml:space="preserve">This item is focused on ensuring data collected are complete (i.e., we have everything we planned to collect, no missing forms or missing items) and accurate (i.e., scoring is correct, every required item is scored). The PBC-DIDM Data Mapping Tool is one way Leadership Teams might consider documenting who is responsible for verifying data are complete and accurate and preparing them for the Team to review.
</t>
    </r>
    <r>
      <rPr>
        <b/>
        <sz val="14"/>
        <color theme="1"/>
        <rFont val="Century Gothic"/>
        <family val="1"/>
      </rPr>
      <t>For example, a procedure might be in place to confirm:</t>
    </r>
    <r>
      <rPr>
        <sz val="14"/>
        <color theme="1"/>
        <rFont val="Century Gothic"/>
        <family val="1"/>
      </rPr>
      <t xml:space="preserve">
Items on page 2 of the practice checklist were not left blank
The date on the winter assessment reflected the appropriate year 1/15/26 not 1/15/25
The value reported for the total number of indicators scored yes reflects the indicators checked yes on the PBC log
The space for the number of educators present during the observation was 2 not 16 (sixteen was the number of children present)</t>
    </r>
  </si>
  <si>
    <t>IL8. 
Identified a way to electronically store data about Practitioners' use of effective practices</t>
  </si>
  <si>
    <r>
      <t xml:space="preserve">This item is focused on building an electronic data system the program can use to look at </t>
    </r>
    <r>
      <rPr>
        <u/>
        <sz val="14"/>
        <color theme="1"/>
        <rFont val="Century Gothic"/>
        <family val="1"/>
      </rPr>
      <t>Practitioner data patterns</t>
    </r>
    <r>
      <rPr>
        <sz val="14"/>
        <color theme="1"/>
        <rFont val="Century Gothic"/>
        <family val="1"/>
      </rPr>
      <t xml:space="preserve"> over time. This is important for making data-informed decisions about who will receive PBC and the content focus of PBC and related learning experiences.
</t>
    </r>
    <r>
      <rPr>
        <b/>
        <sz val="14"/>
        <color theme="1"/>
        <rFont val="Century Gothic"/>
        <family val="1"/>
      </rPr>
      <t>It is important that the system allows you to:</t>
    </r>
    <r>
      <rPr>
        <sz val="14"/>
        <color theme="1"/>
        <rFont val="Century Gothic"/>
        <family val="1"/>
      </rPr>
      <t xml:space="preserve">
Export data (i.e., Excel files)
Calculate overall scores for a measure as well as individual items (e.g., total TPOT score and score for each key practice)
Summarize across multiple people and locations (e.g., what is the average for this program over time)
Summarize within individual people (e.g., what is the average use of effective practices for this Practitioner over time)
</t>
    </r>
    <r>
      <rPr>
        <b/>
        <sz val="14"/>
        <color theme="1"/>
        <rFont val="Century Gothic"/>
        <family val="1"/>
      </rPr>
      <t>Preferred features:</t>
    </r>
    <r>
      <rPr>
        <sz val="14"/>
        <color theme="1"/>
        <rFont val="Century Gothic"/>
        <family val="1"/>
      </rPr>
      <t xml:space="preserve">
FERPA and if needed HIPAA secure
Marking items as require to prevent form submission with missing data
Back-end point assignment (e.g., Yes = 1, No = 0)
Response validation to ensure the data submitted are appropriate for the item and formatted correctly (e.g., entering 19 vs. nineteen minutes)
Branching logic when there are items that might not need to be completed base on prior responses (e.g., items that only apply to children under age 3, items that only apply to children with identified disabilities, items that are only relevant to specific routines or activities)
Note: Scanned PDFs or images of data forms stored in a shared electronic file would be rated as 0 = Not yet started</t>
    </r>
  </si>
  <si>
    <t>IL9. 
Identified a way to electronically store data about PBC and other Coach activities</t>
  </si>
  <si>
    <r>
      <t xml:space="preserve">This item is focused on building an electronic system that your program can use to look at </t>
    </r>
    <r>
      <rPr>
        <u/>
        <sz val="14"/>
        <color theme="1"/>
        <rFont val="Century Gothic"/>
        <family val="1"/>
      </rPr>
      <t xml:space="preserve">coaching data patterns </t>
    </r>
    <r>
      <rPr>
        <sz val="14"/>
        <color theme="1"/>
        <rFont val="Century Gothic"/>
        <family val="1"/>
      </rPr>
      <t xml:space="preserve">over time. This is important for making data-informed decisions about who might receive individualized PBC implementation supports from the Lead Coach and the content focus of Coach Community Meetings and related learning experiences. These data also help to inform decisions about coaching caseloads.
</t>
    </r>
    <r>
      <rPr>
        <b/>
        <sz val="14"/>
        <color theme="1"/>
        <rFont val="Century Gothic"/>
        <family val="1"/>
      </rPr>
      <t xml:space="preserve">It is important that the system allows you to look at:
</t>
    </r>
    <r>
      <rPr>
        <sz val="14"/>
        <color theme="1"/>
        <rFont val="Century Gothic"/>
        <family val="1"/>
      </rPr>
      <t xml:space="preserve">export data  (i.e., Excel files)
calculate overall scores for a measure as well as individual items (e.g., total number of Coaching Log indicators complete AND score for each item)
summarize across multiple people (e.g., what is the average for the Coach community or region)
summarize within individual people (e.g., what is the average use of PBC practices for this Coach over time)
</t>
    </r>
    <r>
      <rPr>
        <b/>
        <sz val="14"/>
        <color theme="1"/>
        <rFont val="Century Gothic"/>
        <family val="1"/>
      </rPr>
      <t xml:space="preserve">
Preferred features:
</t>
    </r>
    <r>
      <rPr>
        <sz val="14"/>
        <color theme="1"/>
        <rFont val="Century Gothic"/>
        <family val="1"/>
      </rPr>
      <t>FERPA and if needed HIPAA secure
Marking items as require to prevent form submission with missing data
Back-end point assignment (e.g., Yes = 1, No = 0)
Response validation to ensure the data submitted are appropriate for the item and formatted correctly (e.g., entering 19 vs. nineteen minutes)
Branching logic when there are items that might not need to be completed base on prior responses (e.g., this was a TA check-in aligned with the PBC goal where the coach helps with furniture arrangement or drops off the laminated visual schedule, but does  not implement a full PBC cycle, thus reflection and feedback indicators do not need to be complete)
Note: Scanned PDFs or images of data forms stored in a shared electronic file would be rated as 0 = Not yet started</t>
    </r>
  </si>
  <si>
    <t xml:space="preserve">IL10. 
A procedure in place for using the PLTA Process to review and revise forms, measures, and electronic systems, when needed </t>
  </si>
  <si>
    <t>IC1. 
A Lead Coach in our program who has the knowledge and skills to teach other Coaches and stakeholders how to use PBC-DIDM</t>
  </si>
  <si>
    <t>IC1. 
A Lead Coach in our program who has the knowledge and skills to teach other Coaches and key stakeholders to implement PBC-DIDM</t>
  </si>
  <si>
    <t>IC2. 
Provided Coaches with guidance on how to use electronic data systems for documenting PBC and other coaching activities</t>
  </si>
  <si>
    <t>IC3. 
Provided Coaches with guidance on how to use electronic data systems for documenting Practitioner's use of effective practices</t>
  </si>
  <si>
    <t>IC4. 
Regularly facilitate data-informed Coach Community Meetings to support coaches' use of PBC and knowledge of the effective practices</t>
  </si>
  <si>
    <t>IC5. 
A procedure in place to regularly engage in PBC implementation checks to provide feedback to Coaches about their use of PBC as intended</t>
  </si>
  <si>
    <t xml:space="preserve">IC7. 
Coaches use the PLTA Process to review and revise our forms, measures, and electronic systems for data about Practitioners' use of effective practices when needed </t>
  </si>
  <si>
    <t>IC7. 
Coaches use the PLTA Process to review and revise our forms, measures, and electronic systems for data about Practitioners' use of effective practices when needed</t>
  </si>
  <si>
    <t>IP1. 
Provided Practitioners with guidance on how to use an electronic data system to document their effective practice strengths, needs, priorities, and preferences</t>
  </si>
  <si>
    <t>IC6. 
Coaches use the PLTA Process to review and revise our forms, measures, and electronic systems for PBC and other coaching activities when needed</t>
  </si>
  <si>
    <t>The PBC-DIDM Leadership Team uses a survey with open-text responses or  interviews/focus groups* to gather information about the extent to which Coaches find the Coach Learning Experiences, Coach Community Meetings, and individual PBC or PBC-DIDM implementation supports to be relevant, useful and meaningful.
*Note: If the data are not quantifiable, rate this indicator as 1 = 'Partially in place.'  
When a mix of quantitative and qualitative data are used the qualitative text must be systematically reviewed for patterns to rate this indicator as 2 = 'Yes, fully in place.'</t>
  </si>
  <si>
    <t>The PBC-DIDM Leadership Team uses surveys with open-text response or interviews/focus groups* to gather information about the extent to which Practitioners find PBC supports and effective practices relevant, useful, and meaningful for enhancing their knowledge, skills, and interactions with Children and Families. 
*Note: If the data are not quantifiable, rate this indicator as 1 = 'Partially in place.'  
When a mix of quantitative and qualitative data are used the qualitative text must be systematically reviewed for patterns to rate this indicator as 2 = 'Yes, fully in place.'</t>
  </si>
  <si>
    <t>ML1.
A procedure in place to collect feedback from Practitioners about PBC supports provided and the effective practices that are the focus of PBC supports</t>
  </si>
  <si>
    <t>ML2. 
A procedure in place to collect feedback from Coaches about the Coach Learning Experiences and other PBC support provided</t>
  </si>
  <si>
    <t>ML2.
A procedure in place to collect feedback from Coaches about the Coach Learning Experiences and other PBC support provided</t>
  </si>
  <si>
    <t>ML1. 
A procedure in place to collect feedback from Practitioners about PBC supports provided and the effective practices that are the focus of PBC supports</t>
  </si>
  <si>
    <t>MP1. 
Practitioners use the PLTA Process with their Coach to make data-informed decisions about their action plan goals and other learning supports</t>
  </si>
  <si>
    <t>MP2. 
A transparent program-wide process for selecting the format and focus of individual Practitioner supports based on effective practices data and Practitioner's strengths, needs, preferences, and priorities</t>
  </si>
  <si>
    <t>Click the + to the left of the number 68 to hide/see PBC-DIDM Mid indicators</t>
  </si>
  <si>
    <r>
      <rPr>
        <sz val="20"/>
        <color theme="1"/>
        <rFont val="Century Gothic"/>
        <family val="1"/>
      </rPr>
      <t>Read each indicator as "We have …"</t>
    </r>
    <r>
      <rPr>
        <b/>
        <u/>
        <sz val="20"/>
        <color theme="10"/>
        <rFont val="Century Gothic"/>
        <family val="1"/>
      </rPr>
      <t xml:space="preserve">
</t>
    </r>
    <r>
      <rPr>
        <b/>
        <u/>
        <sz val="20"/>
        <color theme="1"/>
        <rFont val="Century Gothic"/>
        <family val="1"/>
      </rPr>
      <t xml:space="preserve">KEY for Rating Indicators </t>
    </r>
    <r>
      <rPr>
        <u/>
        <sz val="20"/>
        <color theme="10"/>
        <rFont val="Century Gothic"/>
        <family val="1"/>
      </rPr>
      <t xml:space="preserve">
</t>
    </r>
    <r>
      <rPr>
        <u/>
        <sz val="16"/>
        <color theme="10"/>
        <rFont val="Century Gothic"/>
        <family val="1"/>
      </rPr>
      <t>0 = Not yet started
1 =  Partially in place
2 = Yes, fully in place</t>
    </r>
  </si>
  <si>
    <t xml:space="preserve">The Coaches regularly (e.g., end of pilot, end of quarter, annual) use their experience and data from the Prepare-Look-Think-Act (PLTA) Process to identify when forms or measures about Practitioners' use of effective practices need to be revised (or added to) and make a plan to share this information with the Leadership Team.* 
For example, this might include a new form to be used during the focused observation, or a decision to collect additional data about the observation setting etc. Published or copyrighted measures (e.g., TPOT, CLASS) should not be revised, but may be supplemented with additional information or tools. 
The PBC-DIDM Data Mapping Tool or the 'Goals' tab of the PBC-DIDM Implementation Profile are often where Teams will note changes needed, decide who will make the changes and by when. 
*Note: 
If the Coaches regularly engage in the PLTA Process and decide no changes are needed, score this as 2 = ‘Yes, fully in place.’
</t>
  </si>
  <si>
    <r>
      <t xml:space="preserve">Coaches have written guidelines for when and how to (a) use the Prepare-Look-Think-Act (PLTA) Process to explore data about the effective practices used by Practitioners and (b) make data-informed decisions about the dose and delivery format of ongoing PBC support or other learning experiences for each Practitioner on their caseload. Coaches might also share data about their individual caseload with the Leadership Team and Coach Community to make program-level decisions about Practitioner supports. 
The coach guidelines (FL7) and PBC-DIDM Data Mapping Tool can help Teams to document when and how decisions about Coach caseloads and Practitioner supports will be made.
All PBC delivery formats include the parts of the PBC framework and essential coaching strategies (i.e., shared goal setting and action plan, focused observation, reflection, supportive and constructive feedback, identifying resources and materials as needed). Sometimes formats are combined into hybrid delivery formats (e.g., observe individual Practitioners in person, meet virtually as a group).
</t>
    </r>
    <r>
      <rPr>
        <b/>
        <sz val="14"/>
        <color theme="1"/>
        <rFont val="Century Gothic"/>
        <family val="1"/>
      </rPr>
      <t xml:space="preserve">Who will be coached? </t>
    </r>
    <r>
      <rPr>
        <sz val="14"/>
        <color theme="1"/>
        <rFont val="Century Gothic"/>
        <family val="1"/>
      </rPr>
      <t xml:space="preserve">
Individual, Group, Peer, Self 
</t>
    </r>
    <r>
      <rPr>
        <b/>
        <sz val="14"/>
        <color theme="1"/>
        <rFont val="Century Gothic"/>
        <family val="1"/>
      </rPr>
      <t>What communication tools will you use?</t>
    </r>
    <r>
      <rPr>
        <sz val="14"/>
        <color theme="1"/>
        <rFont val="Century Gothic"/>
        <family val="1"/>
      </rPr>
      <t xml:space="preserve">
In person, Phone, Video conference, Coaching platform
</t>
    </r>
    <r>
      <rPr>
        <b/>
        <sz val="14"/>
        <color theme="1"/>
        <rFont val="Century Gothic"/>
        <family val="1"/>
      </rPr>
      <t>How will you communicate?</t>
    </r>
    <r>
      <rPr>
        <sz val="14"/>
        <color theme="1"/>
        <rFont val="Century Gothic"/>
        <family val="1"/>
      </rPr>
      <t xml:space="preserve">
Synchronously - Meeting at the same time
Asynchronously - Accessing shared information at different times
</t>
    </r>
  </si>
  <si>
    <r>
      <t xml:space="preserve">Lead Coaches and Coaches use the Prepare-Look-Think-Act (PLTA) Process to explore data related to (a) Coach's implementation of the PBC framework and essential coaching strategies and (b) effective practices used by Practitioners'. Both sources of data are considered when making data-informed decisions about the content focus and format of ongoing supports provided to Coaches. 
</t>
    </r>
    <r>
      <rPr>
        <b/>
        <sz val="14"/>
        <color theme="1"/>
        <rFont val="Century Gothic"/>
        <family val="1"/>
      </rPr>
      <t xml:space="preserve">For example: </t>
    </r>
    <r>
      <rPr>
        <sz val="14"/>
        <color theme="1"/>
        <rFont val="Century Gothic"/>
        <family val="1"/>
      </rPr>
      <t xml:space="preserve">
PREPARE - The Lead Coach prepared information for the upcoming meeting using the Coaches self-reported PBC Logs (effort data)  which describe the activities where Coaches observed Practitioners. The Lead Coach also exports data showing the Practitioners embedded instruction learning targets (effect data) describing the skills Practitioners are helping children to learn.
LOOK &amp; THINK - During the Coach Learning Experience, Coaches examine Practitioner embedded instruction learning targets describing the skills Practitioners are helping children to learn and notice Practitioners typically plan to offer embedded learning opportunities during play and meals, but rarely plan for caregiving routines. Coaches notice their self-reported PBC Logs indicate they frequently observe Practitioners during play routines and meals, but rarely observe Practitioners during caregiving routines. Coaches identify the need to provide support for Practitioners to plan for embedded learning opportunities during caregiving routines and to schedule their observations for this time of day.
ACT - During a Coach Community Meeting, Coaches identify reflective prompts and video examples they might use to help practitioners consider which targets might be a good fit for caregiving routines. The Coaches discuss how they might share with Practitioners the importance of embedding in caregiving routines. A new coach and a coach who recently began providing support around embedded instruction practices request additional support from the Lead Coach to learn more about embedding opportunities in caregiving routines. Coaches plan to collect and review data at a later date to determine if the supports provided were effective.</t>
    </r>
  </si>
  <si>
    <t>Click the + to the left of the number 86 hide/see Advanced indicators</t>
  </si>
  <si>
    <t>Click the + to the left of number 52 to hide/see Initial indicators</t>
  </si>
  <si>
    <t>Click the + to the left of number 28 to hide/see Foundational PBC indicators</t>
  </si>
  <si>
    <t>Time 5: 06/04/24</t>
  </si>
  <si>
    <t>Time 6: 11/01/24</t>
  </si>
  <si>
    <t xml:space="preserve">FC6.
Provided Learning Experiences for Coaches on how to collect data about their use of PBC for our program </t>
  </si>
  <si>
    <r>
      <t xml:space="preserve">Coaches attend professional learning experiences to gain the knowledge and skills to use the Coach Manual or expectations  within their program, including the Coaching Log or Checklist (see FL4, FL7). Programs should also consider how this will occur with new Coaches when there is staff turn over or expansion within the program. 
</t>
    </r>
    <r>
      <rPr>
        <b/>
        <sz val="14"/>
        <color rgb="FF000000"/>
        <rFont val="Century Gothic"/>
        <family val="1"/>
      </rPr>
      <t>Examples of ways coaches may learn about how to collect and record data about their use of PBC include:</t>
    </r>
    <r>
      <rPr>
        <sz val="14"/>
        <color rgb="FF000000"/>
        <rFont val="Century Gothic"/>
        <family val="1"/>
      </rPr>
      <t xml:space="preserve">
Case examples where mock data are collected and recorded on program specific forms
Coach Manual scavenger hunts, quiz-style games, or other fun ways to become familiar with the Coach Manual
Step-by-Step guidance for how to use forms or data systems
Peer mentors for new coaches to receive just-in-time support when collecting and recording data for the first time</t>
    </r>
  </si>
  <si>
    <t>FP4.
Coaches and Practitioners meet regularly during PBC cycles</t>
  </si>
  <si>
    <t>Coaching sessions that occur regularly and include focused observations and reflection and feedback. Coaches and Practitioners have a regular schedule or routine for when and how they will collaborate (see FL7). The frequency (weekly, bi-weekly, monthly), dosage (15 min, 30 min, 60 min), and format (e.g., face to face, virtual; see FL5) may vary. 
It is recommended Coaches and Practitioners are in contact at least 2 times per month during their initial PBC collaborative coaching partnership. The frequency may be more often if resources allow or less often when effective practice observation data show Practitioners are successfully using the effective practices with Children and Families.</t>
  </si>
  <si>
    <r>
      <rPr>
        <b/>
        <sz val="14"/>
        <color rgb="FF1F3764"/>
        <rFont val="Century Gothic"/>
        <family val="1"/>
      </rPr>
      <t xml:space="preserve">Step 2
</t>
    </r>
    <r>
      <rPr>
        <sz val="12"/>
        <color theme="1"/>
        <rFont val="Century Gothic"/>
        <family val="1"/>
      </rPr>
      <t xml:space="preserve">
Whether the Leadership Team meets in person, by video conference, or uses a hybrid format it is important to ensure all members of the team can see the PBC-DIDM Implementation Profile indicators. To use the Profile click on the tab that says "Profile."  </t>
    </r>
    <r>
      <rPr>
        <b/>
        <sz val="12"/>
        <color theme="1"/>
        <rFont val="Century Gothic"/>
        <family val="1"/>
      </rPr>
      <t>Look</t>
    </r>
    <r>
      <rPr>
        <sz val="12"/>
        <color theme="1"/>
        <rFont val="Century Gothic"/>
        <family val="1"/>
      </rPr>
      <t xml:space="preserve"> at, </t>
    </r>
    <r>
      <rPr>
        <b/>
        <sz val="12"/>
        <color theme="1"/>
        <rFont val="Century Gothic"/>
        <family val="1"/>
      </rPr>
      <t>Think</t>
    </r>
    <r>
      <rPr>
        <sz val="12"/>
        <color theme="1"/>
        <rFont val="Century Gothic"/>
        <family val="1"/>
      </rPr>
      <t xml:space="preserve"> about, and discuss each of the Profile indicators to clarify and verify current tools and processes the program uses that are aligned with the implementation of PBC-DIDM.
Begin with the Foundational PBC indicators (blue tier, rows 28-38 ). Rate the Leadership indicators in the column for Time 1 (column C). Start at the bottom with FL1 and work up to FL8. Then, rate the Coaching indicators in the column for Time 1 (column H). Start at the bottom with FC1 and work up to FC9. Finally, rate the Practitioner indicators in the column for Time 1 (column M). Start at the bottom with FP1 and work up to FP5. 
As you consider each indicator, use the phrase "We have..." (e.g., We have identified PBC format(s) to be used). To read the guidance for the indicator, click on the indicator text or go to the "Indicator Guidance" tab. 
Then, rate each indicators as:
2 = 'Yes, fully in place' - We have implemented all aspects of the indicator
1 =  'Partially in place' - We have begun to implement the indicator, but have room to grow
0 = 'Not yet started' - We have not had the opportunity to address this indicator yet
</t>
    </r>
  </si>
  <si>
    <r>
      <rPr>
        <b/>
        <i/>
        <sz val="20"/>
        <color theme="1"/>
        <rFont val="Century Gothic"/>
        <family val="1"/>
      </rPr>
      <t xml:space="preserve">Tip! </t>
    </r>
    <r>
      <rPr>
        <i/>
        <sz val="12"/>
        <color theme="1"/>
        <rFont val="Century Gothic"/>
        <family val="1"/>
      </rPr>
      <t>Building a strong foundation is key! For the success of PBC-DIDM, it is important to ensure all "PBC Foundational " indicators are fully or partially in place (i.e., rated as a 1 or 2) prior to moving into PBC-DIDM Initial Implementation indicators (green tier, rows 16-27). This guidance is true for all tiers of the Profile - ensure all indicators within the tier are rates as 1 or 2 before moving up to the next tier. 
If your program is currently supported by an external consultant to install PBC-DIDM, rate indicators as 2 = 'Yes, fully in place' when the indicator can be sustained without the external consultant. If the indicator is in place, but there is not a plan to sustain implementation without the external consultant rate as 1 =  'Partially in place.'</t>
    </r>
  </si>
  <si>
    <r>
      <t xml:space="preserve">Initial Notes
</t>
    </r>
    <r>
      <rPr>
        <sz val="16"/>
        <color theme="1"/>
        <rFont val="Century Gothic"/>
        <family val="1"/>
      </rPr>
      <t>IL6/IL7 - Lead Coach is doing these checks and it's working, but another Lead is needed, or maybe we can work with the data team
IC4/IC6/IC7/IL10 - more practice is needed, part of the challenge was the data weren't complete so it took extra time to prepare for the Coach PLTA Learning Experiences</t>
    </r>
  </si>
  <si>
    <t>Yerelyn will share the practitioner strengths and needs document with Chris to get it set up in the electronic data system</t>
  </si>
  <si>
    <t>Done (100%)</t>
  </si>
  <si>
    <t>Lynn will make a screenshot guide for practitioners</t>
  </si>
  <si>
    <t>Jessi will make a screen recording walking through the steps</t>
  </si>
  <si>
    <t>Yerelyn and Jessi will demo the new form during the beginning of the year PD day</t>
  </si>
  <si>
    <t>-</t>
  </si>
  <si>
    <t>e</t>
  </si>
  <si>
    <t>James, Chris, and Yerelyn will outline a plan and cross-reference it with the timelines for quarterly funding reports</t>
  </si>
  <si>
    <t>Pilot fall 2024 and adjust as needed in November</t>
  </si>
  <si>
    <t>Review plan with coaches during the pre-planning days when the new electronic systems are introduced</t>
  </si>
  <si>
    <t>Nearly Complete (75%)</t>
  </si>
  <si>
    <t>Half-Way (50%)</t>
  </si>
  <si>
    <t>Florida</t>
  </si>
  <si>
    <t>This was most helpful :)</t>
  </si>
  <si>
    <t>Review modified plan with Coaches and Practitioners</t>
  </si>
  <si>
    <t>January</t>
  </si>
  <si>
    <t>Yerelyn added the data collection schedule to the Coaches shared calendar so they could consider the data collection windows when planning their coaching sessions</t>
  </si>
  <si>
    <t>The report tells if the data have been entered into the electronic system, but not if they've been collected and not yet entered</t>
  </si>
  <si>
    <t>These meetings were really hard to fit in at the beginning of the year</t>
  </si>
  <si>
    <t>Chris and Yerelyn will modify the electronic systems to require data forms are complete (i.e., every item answered) before they can be submitted</t>
  </si>
  <si>
    <t>For the priority practices checklist if they choose infant/toddler as the age group there are 6 practices that they should not be able to rate because they are only appropriate for preschool classrooms</t>
  </si>
  <si>
    <t>Chris and Yerelyn will modify the branching logic to prevent rating of preschool practices for infant/toddler classrooms in the Spring</t>
  </si>
  <si>
    <t>Ongoing</t>
  </si>
  <si>
    <t>Working really well, need a plan for make-ups when the classroom team is not available on their scheduled day - maybe an "all hands" on deck approach where coaches go to centers where extra support is needed to get the observations done on time</t>
  </si>
  <si>
    <t>Make revisions for Spring 2025 data collection - Add the "all hands on deck" to the schedule</t>
  </si>
  <si>
    <t>FL8. 
Identified how we will support the Lead Coach in our program and members of the PBC-DIDM Leadership Team to gain the knowledge and skills to teach others how to use PBC-DIDM</t>
  </si>
  <si>
    <t xml:space="preserve">Report back at the next Leadership Team meeting </t>
  </si>
  <si>
    <t>March</t>
  </si>
  <si>
    <t>Yerelyn will work with Chris to run a report that can be shared during the monthly coach community meeting about whether observation measures are being collected</t>
  </si>
  <si>
    <t>Yerelyn and Chris will set up a bi-weekly report for number of Coaching Logs submitted per coach.</t>
  </si>
  <si>
    <t>These meetings were really hard to fit in at the beginning of the year and with gathering information about coaching logs planned vs. submitted</t>
  </si>
  <si>
    <t>ML3. 
Used the PLTA Process, including data about Practitioner preferences, to inform decisions about how we help Practitioners to gain the knowledge and skills to use effective practices as intended</t>
  </si>
  <si>
    <t>ML4. 
Used the PLTA Process, including data about coach preferences, to inform decisions about how we help Coaches to gain the knowledge and skills to use PBC and PBC-DIDM as intended</t>
  </si>
  <si>
    <r>
      <t xml:space="preserve">Mid Notes
</t>
    </r>
    <r>
      <rPr>
        <sz val="16"/>
        <color theme="1"/>
        <rFont val="Century Gothic"/>
        <family val="1"/>
      </rPr>
      <t>ML1 - The old practitioner survey needs to be revised to better align with what we do now -- maybe do it after coaching</t>
    </r>
    <r>
      <rPr>
        <b/>
        <sz val="16"/>
        <color theme="1"/>
        <rFont val="Century Gothic"/>
        <family val="1"/>
      </rPr>
      <t xml:space="preserve">
</t>
    </r>
    <r>
      <rPr>
        <sz val="16"/>
        <color theme="1"/>
        <rFont val="Century Gothic"/>
        <family val="1"/>
      </rPr>
      <t>ML3/MC3/MP1- we use parts of PLTA for supporting practitioners, but it's not formalize -- how can we get these data to coaches and practitioners more quickly?
ML2/ML3/MC2 - we have coach data now and use it for group support in CCM, but we're not individualizing coach support yet</t>
    </r>
  </si>
  <si>
    <t xml:space="preserve">ML3. 
Used the PLTA Process, including data about Practitioner preferences, to inform decisions about how we help Practitioners to gain the knowledge and skills to use effective practices as intended
</t>
  </si>
  <si>
    <t>Mid</t>
  </si>
  <si>
    <t xml:space="preserve">Send out workgroup update and draft survey's for written feedback from the Leadership Team </t>
  </si>
  <si>
    <t>Select 5-10 additional practitioners to provide feedback</t>
  </si>
  <si>
    <t>Next Leadership Team Meeting - Identify on the Data Mapping Tool schedule when and how the survey's will be collected, summarized and shared</t>
  </si>
  <si>
    <t>Workgroup (George, Mary, Jessi, Chris, Yerelyn) reviews current surveys and determines if it's best to try to integrate the beginning of the year PD survey, effective practices strengths and needs assessment for PBC, and a new coaching experience survey into one document or if this would be multiple documents</t>
  </si>
  <si>
    <t>We're going to focus on the practitioner feedback and tailoring those supports first because we've started this process already. Then we can use what we learned to work our way up the cascade to really think about individualizing coach supports.</t>
  </si>
  <si>
    <t>Workgroup collaborate with Chris to set up new surveys in the electronic system and to confirm data will be useful when exported and what summaries or graphs we might want</t>
  </si>
  <si>
    <t>Look at Data Mapping Tool to think about who will Prepare data for PLTA</t>
  </si>
  <si>
    <t>Pilot the practitioner survey(s) in Spring 2025 -Look at Data Mapping tool for guidelines about when and how</t>
  </si>
  <si>
    <t>Leadership Team /Data Chat 
Use the Spring TPOT/TPITOS and information received from practitioner to plan for coach supports for the summer program. Look for trends or tweaks to be used in Fall 2025.</t>
  </si>
  <si>
    <t>Gather feedback from coaches and practitioners about how helpful the additional data was in selecting the dose and format of support. Including and changes needed for Fall 2025</t>
  </si>
  <si>
    <t>Make Fall 2025 revisions - might need the workgroup to reconvene or might just be small tweaks with Chris and Yerelyn</t>
  </si>
  <si>
    <t>Workgroup (George, Mary, Jessi, Chris, Yerelyn) reviews feedback and develops a plan for sharing the new process with practitioners during the beginning of the year PD day</t>
  </si>
  <si>
    <t>Yerelyn Invite Chris to join the PBC-DIDM Leadership Team</t>
  </si>
  <si>
    <t>If she agrees, Yerelyn will share calendar invites and brief orientation to the Team folder on the share drive</t>
  </si>
  <si>
    <r>
      <t xml:space="preserve">In addition to developing the data collection schedule (see IL5) or plan, the program identifies who is responsible for verifying that appropriate data are being collected as scheduled. The PBC-DIDM Data Mapping Tool is one way Leadership Teams might consider documenting the timeline or schedule for data collection and who is responsible. Often data collection occurs within a window of time or is linked to a specific event, which allows some flexibility for rescheduling when needed.
</t>
    </r>
    <r>
      <rPr>
        <b/>
        <sz val="14"/>
        <color theme="1"/>
        <rFont val="Century Gothic"/>
        <family val="1"/>
      </rPr>
      <t>For example, a procedure might be in place to confirm:</t>
    </r>
    <r>
      <rPr>
        <sz val="14"/>
        <color theme="1"/>
        <rFont val="Century Gothic"/>
        <family val="1"/>
      </rPr>
      <t xml:space="preserve">
A PBC Log is on file for every coaching session
All Practitioners were observed in the Fall and Spring using the formal effective practices tool
Attendance information for the Workshop was saved</t>
    </r>
  </si>
  <si>
    <r>
      <t xml:space="preserve">Foundational Notes
</t>
    </r>
    <r>
      <rPr>
        <sz val="16"/>
        <color theme="1"/>
        <rFont val="Century Gothic"/>
        <family val="1"/>
      </rPr>
      <t xml:space="preserve">
FP4 - Coverage continues to be an issue for the Infant/Toddler classrooms, consider floater --&gt;talk to center managers
FC1/FL8 - Another Lead to support Yerelyn? Or can we automate some of the data systems more?</t>
    </r>
  </si>
  <si>
    <r>
      <t xml:space="preserve">Learning experiences and supports have been identified for the Lead Coach and members of the PBC-DIDM Leadership Team to learn about (a) the parts of the PBC-DIDM Model and the facilitative structures used to implement the model and (b) how they will help other Coaches and stakeholders in the program to use the PBC-DIDM Model.
The PBC-DIDM model (PBC-DIDM) has four parts: 
- PBC-DIDM Implementation Profile
- Sources of </t>
    </r>
    <r>
      <rPr>
        <b/>
        <sz val="14"/>
        <color rgb="FF000000"/>
        <rFont val="Century Gothic"/>
        <family val="1"/>
      </rPr>
      <t>Effort</t>
    </r>
    <r>
      <rPr>
        <sz val="14"/>
        <color rgb="FF000000"/>
        <rFont val="Century Gothic"/>
        <family val="1"/>
      </rPr>
      <t xml:space="preserve"> and </t>
    </r>
    <r>
      <rPr>
        <b/>
        <sz val="14"/>
        <color rgb="FF000000"/>
        <rFont val="Century Gothic"/>
        <family val="1"/>
      </rPr>
      <t>Effect</t>
    </r>
    <r>
      <rPr>
        <sz val="14"/>
        <color rgb="FF000000"/>
        <rFont val="Century Gothic"/>
        <family val="1"/>
      </rPr>
      <t xml:space="preserve"> Data 
- PBC-DIDM Effort and Effect Cascade
- Prepare, Look, Think, Act (PLTA) Process
Programs facilitate the use of the PBC-DIDM model through three key implementation supports:
- Leadership Teams &amp; lead Coaches
- Coach Community Meetings
- Practice-Based Coaching Cycles
</t>
    </r>
    <r>
      <rPr>
        <b/>
        <sz val="14"/>
        <color rgb="FF000000"/>
        <rFont val="Century Gothic"/>
        <family val="1"/>
      </rPr>
      <t>This might include:</t>
    </r>
    <r>
      <rPr>
        <sz val="14"/>
        <color rgb="FF000000"/>
        <rFont val="Century Gothic"/>
        <family val="1"/>
      </rPr>
      <t xml:space="preserve">
 - Dedicated time (i.e., FTE) to explore and discuss resources on the PBC-DIDM website
 - Establishing a TA contract with and external entity (e.g., university, state or regional TA experienced with the model)
 - Attending a training event with a certified PBC-DIDM trainer
</t>
    </r>
  </si>
  <si>
    <r>
      <t xml:space="preserve">Practitioners have opportunities to learn about the effective practices (see FL2, FC4) that will be the focus of PBC and coach observations. Practices are the actions or behaviors Coaches can see or hear Practitioners' use with Children and Families. Identified practices should be effective for supporting positive Child outcomes. Effective practices might come from an observation or measurement tools, professional standards, or curriculum fidelity checklists.
</t>
    </r>
    <r>
      <rPr>
        <b/>
        <sz val="14"/>
        <color rgb="FF000000"/>
        <rFont val="Century Gothic"/>
        <family val="1"/>
      </rPr>
      <t xml:space="preserve">Not a practice: </t>
    </r>
    <r>
      <rPr>
        <sz val="14"/>
        <color rgb="FF000000"/>
        <rFont val="Century Gothic"/>
        <family val="1"/>
      </rPr>
      <t xml:space="preserve">
Provide engaging activities.
Develop a language rich environment.
Support children's social-emotional development.
</t>
    </r>
    <r>
      <rPr>
        <b/>
        <sz val="14"/>
        <color rgb="FF000000"/>
        <rFont val="Century Gothic"/>
        <family val="1"/>
      </rPr>
      <t>Practices:</t>
    </r>
    <r>
      <rPr>
        <sz val="14"/>
        <color rgb="FF000000"/>
        <rFont val="Century Gothic"/>
        <family val="1"/>
      </rPr>
      <t xml:space="preserve">
Provide children with a choice of materials (e.g., Do you want blocks or puzzles?).
Label and describe the  objects children are using (e.g., Kemarie is using the big orange truck)
Model how to ask for a turn (e.g., I want the yellow paint so I am going to ask Liam for a turn. Liam can I have the yellow paint when you're done?)
</t>
    </r>
    <r>
      <rPr>
        <b/>
        <sz val="14"/>
        <color rgb="FF000000"/>
        <rFont val="Century Gothic"/>
        <family val="1"/>
      </rPr>
      <t>Examples of ways Practitioners may learn about the practices include:</t>
    </r>
    <r>
      <rPr>
        <sz val="14"/>
        <color rgb="FF000000"/>
        <rFont val="Century Gothic"/>
        <family val="1"/>
      </rPr>
      <t xml:space="preserve">
Workshops
Online courses or webinars
Professional learning communities or communities of practice
Formal courses at a college or university
Just-in-time job-embedded support from the Coach during ongoing coaching sessions (e.g., practice brief, video examples)
Receiving resources or manuals that explain the practices</t>
    </r>
  </si>
  <si>
    <r>
      <t xml:space="preserve">Other personnel in the program who are engaged in leadership activities are aware that the PBC-DIDM Leadership Team has been formed. 
</t>
    </r>
    <r>
      <rPr>
        <b/>
        <sz val="14"/>
        <color theme="1"/>
        <rFont val="Century Gothic"/>
        <family val="1"/>
      </rPr>
      <t xml:space="preserve">How information about PBC-DIDM might be shared: </t>
    </r>
    <r>
      <rPr>
        <sz val="14"/>
        <color theme="1"/>
        <rFont val="Century Gothic"/>
        <family val="1"/>
      </rPr>
      <t xml:space="preserve">
Agenda item on a program leadership or board meeting
Email to key stakeholders with information about PBC-DIDM
Strategic plan sharing information about the goals of the program
Newsletter describing why the program has decided to adopt PBC-DIDM
</t>
    </r>
  </si>
  <si>
    <r>
      <t xml:space="preserve">Coaches enter data about their use of PBC (i.e., PBC Log) in an electronic system (see IL9).* When establishing a new system it is important to regularly export data and to provide Coaches with feedback or additional guidance when data entry errors occur.
</t>
    </r>
    <r>
      <rPr>
        <b/>
        <sz val="14"/>
        <color theme="1"/>
        <rFont val="Century Gothic"/>
        <family val="1"/>
      </rPr>
      <t xml:space="preserve">Electronic Systems guidance might include:
</t>
    </r>
    <r>
      <rPr>
        <sz val="14"/>
        <color theme="1"/>
        <rFont val="Century Gothic"/>
        <family val="1"/>
      </rPr>
      <t xml:space="preserve">Training 
Video tutorial
Annotated screen shots of each step in the process
Peer mentor 
"Office hours" for Lead Coaches (or designees) to answer questions 
* Note: If a data manager enters this information for the Coaches based on paper forms, rate this as 1 = ‘Partially in place.'
</t>
    </r>
  </si>
  <si>
    <r>
      <t xml:space="preserve">Coaches enter their data about Practitioners’ use of practices (see IL8) in an electronic system established by the program following the guidance provided.* When establishing a new system it is important to regularly export data and to provide Coaches with feedback or additional guidance when data entry errors occur.
</t>
    </r>
    <r>
      <rPr>
        <b/>
        <sz val="14"/>
        <color theme="1"/>
        <rFont val="Century Gothic"/>
        <family val="1"/>
      </rPr>
      <t>Electronic Systems guidance might include:</t>
    </r>
    <r>
      <rPr>
        <sz val="14"/>
        <color theme="1"/>
        <rFont val="Century Gothic"/>
        <family val="1"/>
      </rPr>
      <t xml:space="preserve">
Training 
Video tutorial
Annotated screen shots of each step in the process
Peer mentor 
"Office hours" for Lead Coaches (or designees) to answer questions 
* Note: If a data manager enters this information for the Coaches based on paper forms, rate this as 1 = ‘Partially in place.’</t>
    </r>
  </si>
  <si>
    <t xml:space="preserve">The Coaches meet regularly (e.g., monthly, bi-weekly) to share information and resources that will help them to implement PBC as intended. Lead Coaches use relevant data collected throughout the year to inform the content focus of the meetings and resources being shared.* The frequency of meetings might vary based on the Coaches experience implementing PBC, within site priorities, and the preferences of the coaches. The meetings might include brief updates about other program information. These Coach Community meetings can be among Coaches within a program or with Coaches who share a common region or state initiative. 
*Note: 
If coaches only attend national webinars (e.g., Head Start Coach Corner Series, NCPMI Unpacking Coaching) that provide general information about PBC and the effective practices rate this indicator 0 = "Not yet started"
If coaches only attend a statewide Coach Community Meeting that provides information based on statewide data rather than program specific data rate this indicator as 1 = "Partially in place." If Coach Community Meetings regularly occur, but do not include a data-informed focus (e.g., celebrations and challenges, sharing resources without a clear rational) rate this indicator as 1 = "Partially in place."
</t>
  </si>
  <si>
    <r>
      <t xml:space="preserve">There is a plan for Coaches within the program to </t>
    </r>
    <r>
      <rPr>
        <u/>
        <sz val="14"/>
        <color theme="1"/>
        <rFont val="Century Gothic"/>
        <family val="1"/>
      </rPr>
      <t xml:space="preserve">regularly </t>
    </r>
    <r>
      <rPr>
        <sz val="14"/>
        <color theme="1"/>
        <rFont val="Century Gothic"/>
        <family val="1"/>
      </rPr>
      <t xml:space="preserve">engage in PBC implementation checks and to receive feedback about their use of the PBC and essential coaching strategies. This type is support is often provided by the Lead Coach, but might also be provided by a peer or external T/TA provider.*  
The Lead Coach observes a reflection and feedback meeting between a Coach and Practitioner by video, audio, or in person, and (a) determines if the coach implemented the essential Coaching Log indicators (i.e., adherence) and (b) provides written or verbal supportive and constructive feedback, and prompts the Coach to reflect on the quality of the interaction.
*Note: 
If the feedback provided is anecdotal and not quantifiable data rate this indicator 0  = 'Not yet started'
If the feedback provided only comes from an external T/TA provider score 1 = 'Partially in place.'
</t>
    </r>
  </si>
  <si>
    <t xml:space="preserve">The Coaches regularly (e.g., end of pilot, end of quarter, annual) use the Prepare-Look-Think-Act (PLTA) Process with their data and experience to identify when PBC forms or measures need to be revised (or added to) and make a plan to share this information with the Leadership Team.* 
For example, this might include a new form to be used by Coaches when planning for their coaching activities or adding a new coaching strategy to the PBC Log or Checklist. Published or copyrighted measures should not be revised, but may be supplemented with additional information or tools. 
The  PBC-DIDM Data Mapping Tool or the 'Goals' tab of the PBC-DIDM Implementation Profile are often where Teams will note changes needed, decide who will make the changes and by when. 
*Note: 
If the Coaches regularly engage in the PLTA Process and decide no changes are needed, score this as 2 = ‘Yes, fully in place.’
</t>
  </si>
  <si>
    <r>
      <t xml:space="preserve">The PBC-DIDM Leadership Team uses the Prepare-Look-Think-Act (PLTA) Process to explore data related to the effective practices used by Practitioners (e.g., Home Visiting Fidelity Checklist, Embedded Instruction Practice Checklist, TPOT, TPITOS etc.) and makes data-informed decisions about the dose and format of ongoing PBC support or other learning experienced provided for each Practitioner.
</t>
    </r>
    <r>
      <rPr>
        <b/>
        <sz val="14"/>
        <color theme="1"/>
        <rFont val="Century Gothic"/>
        <family val="1"/>
      </rPr>
      <t xml:space="preserve">For Example: </t>
    </r>
    <r>
      <rPr>
        <sz val="14"/>
        <color theme="1"/>
        <rFont val="Century Gothic"/>
        <family val="1"/>
      </rPr>
      <t xml:space="preserve">
PREPARE: The Home Visiting Practices Checklist data are prepared for the Team showing the average implementation rating for the essential indicators, the Practitioners strengths and needs data for the essential indicators, and data  about which resources practitioners found most helpful for learning about the practices.
LOOK &amp; THINK: The Team looks at, thinks about, and discusses the data. They identify 2 indicators that were rarely implemented and discuss if strategies like opportunities to see examples of how others use the practice are feasible. Including logistics for gaining permission to share videos.
ACT:  The coaches discuss strategies they are currently using or might use in the future to support the essential indicators and practitioners preferred coaching strategies. They also discuss if some Practitioners might benefit from additional PBC sessions or other learning supports and those that might serve as models for the video library.</t>
    </r>
  </si>
  <si>
    <r>
      <t xml:space="preserve">The PBC-DIDM Leadership Team uses the Prepare-Look-Think-Act (PLTA) Process to explore data related to the PBC framework and essential coaching strategies used by Coaches (e.g., self-reported PBC Log or observed PBC Implementation Check Log) and makes data-informed decisions about ongoing Coach Learning Experiences, Coach Community Meetings, and individual Coach implementation supports.
</t>
    </r>
    <r>
      <rPr>
        <b/>
        <sz val="14"/>
        <color theme="1"/>
        <rFont val="Century Gothic"/>
        <family val="1"/>
      </rPr>
      <t xml:space="preserve">For Example: </t>
    </r>
    <r>
      <rPr>
        <sz val="14"/>
        <color theme="1"/>
        <rFont val="Century Gothic"/>
        <family val="1"/>
      </rPr>
      <t xml:space="preserve">
PREPARE: The self-reported PBC Log data and the observed PBC Implementation Check Log data collected through observations of the Coach using PBC were summarized at the indicator level. Coach strengths and needs data including their desire for more support were also summarized.
LOOK &amp; THINK: Coaches often reported they were consistently implementing goal- or practice-focused reflection in 100% of sessions, however, the PBC Implementation Check Log data showed this indicator was only observed in 72% of the sessions observed. These data were discussed and the Coaches realized they did not have a shared understanding of what it looks or sounds like to engage in reflection that is focused on the practice or goal vs. the general activities observed.
ACT: The Coaches identified video examples and sections from the Coach Manual that define and describe goal- or practice-focused reflection. The Coaches set personal goals to review these resources and to collect a video clip showing how they engaged in goal- or practice-focused reflection with a Practitioner to share with a peer during an upcoming Coach Community Meeting. The Lead Coach also offered to meet one-on-one with any of the coaches who wanted to plan together for their upcoming sessions to ensure this indicator would be met.</t>
    </r>
  </si>
  <si>
    <r>
      <t xml:space="preserve">The Lead Coach and PBC-DIDM Leadership Team have a written guidance (see FL7) describing how often individual coaching data will be collected (see IL5) and reviewed for PBC Implementation Checks and guidelines for the ongoing coach supports provided to individual Coaches to assist them in (a) implementing the PBC framework and essential coaching strategies as intended and (b) maintaining and enhancing their knowledge and skills.
The coach guidelines (FL7) and PBC-DIDM Data Mapping Tool can help Teams to document when and how PBC Implementation Checks and ongoing supports will occur.
</t>
    </r>
    <r>
      <rPr>
        <b/>
        <sz val="14"/>
        <color theme="1"/>
        <rFont val="Century Gothic"/>
        <family val="1"/>
      </rPr>
      <t>Sources of data to inform these supports might include:</t>
    </r>
    <r>
      <rPr>
        <sz val="14"/>
        <color theme="1"/>
        <rFont val="Century Gothic"/>
        <family val="1"/>
      </rPr>
      <t xml:space="preserve">
Length of time in the coaching position
Goals and action plans
Self-reported PBC Logs
Observed PBC Implementation Check Logs
Coach Support Priorities Surveys
Participant Evaluations collected following Coach Community Meetings or Coach Learning Experiences</t>
    </r>
  </si>
  <si>
    <r>
      <t xml:space="preserve">Practitioners have written guidelines* for when and how the Prepare-Look-Think-Act (PLTA) Process is used to make data-informed decisions about the dose and delivery format of ongoing PBC support or other learning experiences for each Practitioner based on their implementation of effective practices (See FL5, MC3) and individual strengths, needs, preferences, and priorities (ML1).
*Note: The coach guidelines (FL7) and PBC-DIDM Data Mapping Tool can help Teams to document when and how decisions about Coach caseloads and Practitioner supports will be made. However, there must also be Practitioner friendly resources that explain this process to rate this indicators as 2 = 'Fully in place'
</t>
    </r>
    <r>
      <rPr>
        <b/>
        <sz val="14"/>
        <color theme="1"/>
        <rFont val="Century Gothic"/>
        <family val="1"/>
      </rPr>
      <t>Practitioner friendly resources might include:</t>
    </r>
    <r>
      <rPr>
        <sz val="14"/>
        <color theme="1"/>
        <rFont val="Century Gothic"/>
        <family val="1"/>
      </rPr>
      <t xml:space="preserve">
A one page brief about coach support discissions
Information shared duing a workshop or webinar
Information located on a website or in a program handbook for Practitioners
</t>
    </r>
  </si>
  <si>
    <r>
      <t xml:space="preserve">Member(s) of the PBC-DIDM Leadership Team regularly (e.g., quarterly, annual) prepare program-level data summaries about (a) Coaches’ implementation of the PBC framework and essential coaching strategies AND (b) the effective practices used by Practitioners’ to be shared with external stakeholders. Information shared should celebrate the program’s commitment to ongoing learning, staff support, and continuous data-informed quality improvement.
</t>
    </r>
    <r>
      <rPr>
        <b/>
        <sz val="14"/>
        <color theme="1"/>
        <rFont val="Century Gothic"/>
        <family val="1"/>
      </rPr>
      <t xml:space="preserve">Data summaries might be shared through: </t>
    </r>
    <r>
      <rPr>
        <sz val="14"/>
        <color theme="1"/>
        <rFont val="Century Gothic"/>
        <family val="1"/>
      </rPr>
      <t xml:space="preserve">
Newsletters
On the program’s website
Presentations
Annual Performance Reports </t>
    </r>
  </si>
  <si>
    <t xml:space="preserve">The PBC-DIDM Leadership Team can access data related to Child and Family outcomes from an electronic system managed by the program or state.*
Child measures will include information about children’s observed development and use of skills, preferably in everyday activities and routines. 
Family measures will include information about the families observed or self-reported confidence and ability to use effective practices to support their child.
*Note: 
In Early Intervention programs both Child and Family outcome data must be collected to rate this indicator as 2 = 'Yes, fully in place.' If only Child or Family data are collected in Early Intervention programs, rate this indicator as 1 = 'Partially in place.'
</t>
  </si>
  <si>
    <r>
      <t xml:space="preserve">The PBC-DIDM Leadership Team uses the Prepare-Look-Think-Act (PLTA) Process to explore data related to Child/Family outcomes and makes data-informed decisions about the practices that will be the focus of PBC and other learning experiences or supports using these data. 
Often it is helpful to use the PBC-DIDM Effort and Effect Cascade Handout to map backwards from the Child-Family outcomes to identify the implementation supports that will be provided for Practitioners and Coaches.
</t>
    </r>
    <r>
      <rPr>
        <b/>
        <sz val="14"/>
        <color theme="1"/>
        <rFont val="Century Gothic"/>
        <family val="1"/>
      </rPr>
      <t xml:space="preserve">For example: </t>
    </r>
    <r>
      <rPr>
        <sz val="14"/>
        <color theme="1"/>
        <rFont val="Century Gothic"/>
        <family val="1"/>
      </rPr>
      <t xml:space="preserve">
PREPARE - The program collects and prepares data summaries about child outcomes using the Desired Results Developmental Profile (DRDP, 2015). 
LOOK &amp; THINK - The Leadership Team identifies the majority of children in the program are not meeting age expectations within the Social-Emotional Development domain. 
ACT: The Leadership Team identifies practices that support children's social-emotional outcomes. They provide learning experiences for Coaches and Practitioners to help them learn more about these practices and target social-emotional practices as the focus of their PBC support the next year.</t>
    </r>
  </si>
  <si>
    <r>
      <t xml:space="preserve">Member(s) of the PBC-DIDM Leadership Team provide Coach Learning Experiences about how to access the electronic system(s) where Child/Family data are kept and help Coaches to read the data export (e.g., identify key variables, explain graphic displays). Coach's learn how to use the PLTA Process to consider how Child/Family data might inform decisions about the content focus of support for Practitioners (e.g., goals, resources, other learning opportunities).
</t>
    </r>
    <r>
      <rPr>
        <b/>
        <sz val="14"/>
        <color rgb="FF000000"/>
        <rFont val="Century Gothic"/>
        <family val="1"/>
      </rPr>
      <t xml:space="preserve">For example: </t>
    </r>
    <r>
      <rPr>
        <sz val="14"/>
        <color rgb="FF000000"/>
        <rFont val="Century Gothic"/>
        <family val="1"/>
      </rPr>
      <t xml:space="preserve">
PREPARE - The program collects and prepares data summaries about children's knowledge and skills using the Ages and Stages Questionnaire (ASQ) data submitted by Practitioners and Families.
LOOK &amp; THINK - The Coaches participate in a Coach Learning Experience to learn more about the ASQ and how they can access and prepare data reports to inform their coaching. They also explore and discuss summary data at the program level and notice communication and language development is an area of need for many children.
ACT -  The Coaches take two important actions 1) they commit to meeting with each Practitioner on their caseload over the next 4 weeks to review the ASQ data for their class and 2) they plan to focus the fall Practitioner learning experience on practices for supporting children in the area of communication and language development.
</t>
    </r>
  </si>
  <si>
    <r>
      <t xml:space="preserve">Coaches use the Prepare-Look-Think-Act (PLTA) Process to explore data related to Practitioners implementation of the effective practices and Child/Family outcomes. Both sources of data are considered when making data-informed decisions about the content focus and format of ongoing supports provided to Practitioners. This indicator is similar to AC1, but AP1 focuses on Practitioners rather than Coaches.
</t>
    </r>
    <r>
      <rPr>
        <b/>
        <sz val="14"/>
        <color theme="1"/>
        <rFont val="Century Gothic"/>
        <family val="1"/>
      </rPr>
      <t xml:space="preserve">For Example:  </t>
    </r>
    <r>
      <rPr>
        <sz val="14"/>
        <color theme="1"/>
        <rFont val="Century Gothic"/>
        <family val="1"/>
      </rPr>
      <t xml:space="preserve">
PREPARE -  Child outcome data were collected in January and children in the Little Tigers classroom and 4 of 12 were not meeting developmental milestones as expected, particularly in the communication and language domain. The Coach did a focused observation of the Little Tigers classrooms and brought the data to a meeting with the teaching team for review and discussion. 
LOOK &amp; THINK - The Coach shared the data and talked to the Little Tigers classroom Practitioners to learn more about their current strengths, needs, priorities, and preferences. Based on TPOT data collected in September the Little Tigers classrooms was participating in small-group coaching focused on social-emotional skills with 6 other Practitioners and a Coach facilitator, but they felt that they needed more support particularly around two new children with communication delays who needed more individualized supports.
Act - Practitioners in the Little Tigers room decided it would be helpful to continue participating in the small-group coaching and to receive some individual classroom coaching around supporting children with communication delays.</t>
    </r>
  </si>
  <si>
    <t xml:space="preserve">Practitioners (or the program designee) collect information about Child and Family outcomes.*
Child measures will include information about Children’s observed development and use of skills, preferably in everyday activities and routines. 
Family measures will include information about the Families observed or self-reported confidence and ability to use effective practices to support their child.
*Note: 
In any program, rate this indicator as 1 = 'Partially in place' if Practitioners have access to child data, but do not have access to family data.
In Early Intervention programs, both Child and Family outcome data must be collected to rate this indicator as 2 = 'Yes, fully in place.' If only Child or Family data are collected in Early Intervention programs, rate this indicator as 1 = 'Partially in place.'
</t>
  </si>
  <si>
    <t>Practitioners enter Child/Family outcome data into an electronic system or Practitioners submit data to an identified person within their program who enters it in an electronic system.*
*Note: 
In any program, rate this indicator as 1 = 'Partially in place' if Practitioners have access to child data, but do not have access to family data.
In Early Intervention programs, both Child and Family outcome data must be collected to rate this indicator as 2 = 'Yes, fully in place.' If only Child or Family data are collected in Early Intervention programs, rate this indicator as 1 = 'Partially in place.'</t>
  </si>
  <si>
    <t>Practitioners can access data related to Child and Family outcomes from an electronic system managed by the program/state or practitioners know the process for requesting these data from an identified person within the system.
*Note: 
In any program, rate this indicator as 1 = 'Partially in place' if Practitioners have access to child data, but do not have access to family data.
In Early Intervention programs, both Child and Family outcome data must be collected to rate this indicator as 2 = 'Yes, fully in place.' If only Child or Family data are collected in Early Intervention programs, rate this indicator as 1 = 'Partially in place.'</t>
  </si>
  <si>
    <r>
      <t xml:space="preserve">Practices are the actions or behaviors Coaches can see or hear Practitioners' use with Children and Families. Identified practices should be effective for supporting positive child outcomes. Effective practices might come from an observation or measurement tools, professional standards, or curriculum fidelity checklists.
</t>
    </r>
    <r>
      <rPr>
        <b/>
        <sz val="14"/>
        <color rgb="FF000000"/>
        <rFont val="Century Gothic"/>
        <family val="1"/>
      </rPr>
      <t xml:space="preserve">Not a practice: </t>
    </r>
    <r>
      <rPr>
        <sz val="14"/>
        <color rgb="FF000000"/>
        <rFont val="Century Gothic"/>
        <family val="1"/>
      </rPr>
      <t xml:space="preserve">
Provide engaging activities.
Develop a language rich environment.
Support children's social-emotional development.
</t>
    </r>
    <r>
      <rPr>
        <b/>
        <sz val="14"/>
        <color rgb="FF000000"/>
        <rFont val="Century Gothic"/>
        <family val="1"/>
      </rPr>
      <t>Practices:</t>
    </r>
    <r>
      <rPr>
        <sz val="14"/>
        <color rgb="FF000000"/>
        <rFont val="Century Gothic"/>
        <family val="1"/>
      </rPr>
      <t xml:space="preserve">
Provide children with a choice of materials (e.g., Do you want blocks or puzzles?).
Label and describe the  objects children are using (e.g., Kemarie is using the big orange truck)
Model how to ask for a turn (e.g., I want the yellow paint so I am going to ask Liam for a turn. Liam can I have the yellow paint when you're done?)
</t>
    </r>
    <r>
      <rPr>
        <b/>
        <sz val="14"/>
        <color rgb="FF000000"/>
        <rFont val="Century Gothic"/>
        <family val="1"/>
      </rPr>
      <t xml:space="preserve">
Examples of observation or measurement tools your program might use include:
</t>
    </r>
    <r>
      <rPr>
        <sz val="14"/>
        <color rgb="FF000000"/>
        <rFont val="Century Gothic"/>
        <family val="1"/>
      </rPr>
      <t xml:space="preserve">HVF - Home Visiting Practices Fidelity Checklist (completed by coach) 
EI-PC - Embedded Instruction Practices Observation Checklist
TPOT - Teaching Pyramid Observation Tool
TPITOS - Teaching Pyramid Infant-Toddler Observation Scale
CLASS - Classroom Assessment Scoring System
Program developed lists of practices that include behaviors Coaches can see or hear Practitioners use with children and families
</t>
    </r>
  </si>
  <si>
    <r>
      <t xml:space="preserve">The program has an identified tool for observing, gathering information, and measuring the effective practices which are the focus of coaching. The effective practice tool </t>
    </r>
    <r>
      <rPr>
        <u/>
        <sz val="14"/>
        <color theme="1"/>
        <rFont val="Century Gothic"/>
        <family val="1"/>
      </rPr>
      <t>must</t>
    </r>
    <r>
      <rPr>
        <sz val="14"/>
        <color theme="1"/>
        <rFont val="Century Gothic"/>
        <family val="1"/>
      </rPr>
      <t xml:space="preserve"> include a way to record quantitative or numeric information about which practices are or are not being used. The tool </t>
    </r>
    <r>
      <rPr>
        <u/>
        <sz val="14"/>
        <color theme="1"/>
        <rFont val="Century Gothic"/>
        <family val="1"/>
      </rPr>
      <t>might</t>
    </r>
    <r>
      <rPr>
        <sz val="14"/>
        <color theme="1"/>
        <rFont val="Century Gothic"/>
        <family val="1"/>
      </rPr>
      <t xml:space="preserve"> also include running record notes to record information about what the Coach saw or heard the Practitioner do with Children and Families that informed their rating. Data about these practices can be collected in many ways. 
</t>
    </r>
    <r>
      <rPr>
        <b/>
        <sz val="14"/>
        <color theme="1"/>
        <rFont val="Century Gothic"/>
        <family val="1"/>
      </rPr>
      <t xml:space="preserve">Not a practice: </t>
    </r>
    <r>
      <rPr>
        <sz val="14"/>
        <color theme="1"/>
        <rFont val="Century Gothic"/>
        <family val="1"/>
      </rPr>
      <t xml:space="preserve">
Provide engaging activities.
Develop a language rich environment.
Support children's social-emotional development.
</t>
    </r>
    <r>
      <rPr>
        <b/>
        <sz val="14"/>
        <color theme="1"/>
        <rFont val="Century Gothic"/>
        <family val="1"/>
      </rPr>
      <t>Practices:</t>
    </r>
    <r>
      <rPr>
        <sz val="14"/>
        <color theme="1"/>
        <rFont val="Century Gothic"/>
        <family val="1"/>
      </rPr>
      <t xml:space="preserve">
Provide children with a choice of materials (e.g., Do you want blocks or puzzles?).
Label and describe the  objects children are using (e.g., Kemarie is using the big orange truck)
Model how to ask for a turn (e.g., I want the yellow paint so I am going to ask Liam for a turn. Liam can I have the yellow paint when you're done?)
</t>
    </r>
    <r>
      <rPr>
        <b/>
        <sz val="14"/>
        <color theme="1"/>
        <rFont val="Century Gothic"/>
        <family val="1"/>
      </rPr>
      <t>Examples of observation tools your program might use to collect Practitioner practice data include:</t>
    </r>
    <r>
      <rPr>
        <sz val="14"/>
        <color theme="1"/>
        <rFont val="Century Gothic"/>
        <family val="1"/>
      </rPr>
      <t xml:space="preserve">
HVF - Home Visiting Practices Fidelity Checklist (completed by coach) 
TPOT - Teaching Pyramid Observation Tool
TPITOS - Teaching Pyramid Infant-Toddler Observation Scale
EI-PC - Embedded Instruction Practices Observation Checklist
CLASS - Classroom Assessment Scoring System
Program developed lists of practices that include behaviors Coaches can see or hear Practitioners use with children and families
</t>
    </r>
    <r>
      <rPr>
        <b/>
        <sz val="14"/>
        <color theme="1"/>
        <rFont val="Century Gothic"/>
        <family val="1"/>
      </rPr>
      <t>Examples of how your program might collect or store these data include</t>
    </r>
    <r>
      <rPr>
        <sz val="14"/>
        <color theme="1"/>
        <rFont val="Century Gothic"/>
        <family val="1"/>
      </rPr>
      <t>:
Running observation notes
Action Planning forms
Paper scoring sheets, checklists, or booklets (e.g., HVF, TPOT, EI-PC, CLASS)
Electronic forms or apps</t>
    </r>
  </si>
  <si>
    <r>
      <t xml:space="preserve">The tables and graphs below are automatically </t>
    </r>
    <r>
      <rPr>
        <b/>
        <sz val="20"/>
        <color theme="0"/>
        <rFont val="Century Gothic"/>
        <family val="1"/>
      </rPr>
      <t>Prepared</t>
    </r>
    <r>
      <rPr>
        <sz val="14"/>
        <color theme="0"/>
        <rFont val="Century Gothic"/>
        <family val="1"/>
      </rPr>
      <t xml:space="preserve"> based on the data entered in the Profile tab. 
They are designed to provide a snap shot of the Profile data over time. Remember, the percentages represent the portion of the indicators scored as 1 (Partially in place) and 2 (Fully in place). 
There are 62 indicators in all, but the number of indicators found in each tier and role are not equivalent. To see numeric counts of how many indicators were scored Yes, Partial, or No for each time, tier, and role go to the Profile tab and scroll down to rows 47-50.</t>
    </r>
  </si>
  <si>
    <t>Yerelyn will scheduled individual meetings with coaches who need or want support with data submission in the new electronic systems</t>
  </si>
  <si>
    <t>Look at items where data validation can be added to prevent responses that are not accurate or data formats that cannot be summarized easily (e.g., 1 hour vs. 60 min, or total items scored yes as an auto calculate vs. a data entry field)</t>
  </si>
  <si>
    <t>Verify if there are implications for new hire training or Program wide Handbook - this will need board approval</t>
  </si>
  <si>
    <t xml:space="preserve">Produced by the “Practice-based Coaching Data-Informed Decision Making” model demonstration project funded by the Office of Special Education Programs (#H326M200021), PBC-DIDM Implementation Profile (Version 2.0). The contents of this tool were developed under a grant from the Department of Education. However, the contents do not necessarily represent the policy of the Department of Education, and you should not assume endorsement by the Federal Government. </t>
  </si>
  <si>
    <t>TOTAL % of 62 Indicators Across Roles and Tiers</t>
  </si>
  <si>
    <t>Getting Started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</si>
</sst>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
    <numFmt numFmtId="166" formatCode="m/d/yyyy"/>
  </numFmts>
  <fonts count="47" x14ac:knownFonts="1">
    <font>
      <sz val="12"/>
      <color theme="1"/>
      <name val="Calibri"/>
      <scheme val="minor"/>
    </font>
    <font>
      <u/>
      <sz val="12"/>
      <color theme="10"/>
      <name val="Calibri"/>
      <family val="2"/>
      <scheme val="minor"/>
    </font>
    <font>
      <sz val="12"/>
      <color theme="1"/>
      <name val="Century Gothic"/>
      <family val="1"/>
    </font>
    <font>
      <u/>
      <sz val="12"/>
      <color theme="10"/>
      <name val="Century Gothic"/>
      <family val="1"/>
    </font>
    <font>
      <b/>
      <sz val="14"/>
      <color theme="2"/>
      <name val="Century Gothic"/>
      <family val="1"/>
    </font>
    <font>
      <b/>
      <sz val="12"/>
      <color theme="1"/>
      <name val="Century Gothic"/>
      <family val="1"/>
    </font>
    <font>
      <b/>
      <sz val="14"/>
      <color theme="1"/>
      <name val="Century Gothic"/>
      <family val="1"/>
    </font>
    <font>
      <b/>
      <sz val="14"/>
      <color rgb="FF1F3764"/>
      <name val="Century Gothic"/>
      <family val="1"/>
    </font>
    <font>
      <i/>
      <sz val="12"/>
      <color theme="1"/>
      <name val="Century Gothic"/>
      <family val="1"/>
    </font>
    <font>
      <b/>
      <sz val="16"/>
      <color theme="1"/>
      <name val="Century Gothic"/>
      <family val="1"/>
    </font>
    <font>
      <b/>
      <sz val="20"/>
      <color theme="1"/>
      <name val="Century Gothic"/>
      <family val="1"/>
    </font>
    <font>
      <b/>
      <sz val="12"/>
      <color rgb="FF44546A"/>
      <name val="Century Gothic"/>
      <family val="1"/>
    </font>
    <font>
      <sz val="12"/>
      <name val="Century Gothic"/>
      <family val="1"/>
    </font>
    <font>
      <b/>
      <i/>
      <sz val="12"/>
      <color theme="1"/>
      <name val="Century Gothic"/>
      <family val="1"/>
    </font>
    <font>
      <b/>
      <sz val="20"/>
      <color theme="0"/>
      <name val="Century Gothic"/>
      <family val="1"/>
    </font>
    <font>
      <sz val="9"/>
      <color rgb="FF1155CC"/>
      <name val="Century Gothic"/>
      <family val="1"/>
    </font>
    <font>
      <b/>
      <sz val="12"/>
      <color theme="0"/>
      <name val="Century Gothic"/>
      <family val="1"/>
    </font>
    <font>
      <b/>
      <sz val="14"/>
      <color rgb="FF000000"/>
      <name val="Century Gothic"/>
      <family val="1"/>
    </font>
    <font>
      <sz val="10"/>
      <color theme="1"/>
      <name val="Century Gothic"/>
      <family val="1"/>
    </font>
    <font>
      <b/>
      <sz val="14"/>
      <color theme="0"/>
      <name val="Century Gothic"/>
      <family val="1"/>
    </font>
    <font>
      <sz val="14"/>
      <color theme="0"/>
      <name val="Century Gothic"/>
      <family val="1"/>
    </font>
    <font>
      <sz val="14"/>
      <color theme="1"/>
      <name val="Century Gothic"/>
      <family val="1"/>
    </font>
    <font>
      <sz val="14"/>
      <color rgb="FF000000"/>
      <name val="Century Gothic"/>
      <family val="1"/>
    </font>
    <font>
      <u/>
      <sz val="14"/>
      <color theme="1"/>
      <name val="Century Gothic"/>
      <family val="1"/>
    </font>
    <font>
      <b/>
      <sz val="20"/>
      <color rgb="FF000000"/>
      <name val="Century Gothic"/>
      <family val="1"/>
    </font>
    <font>
      <b/>
      <sz val="20"/>
      <color theme="1"/>
      <name val="Calibri"/>
      <family val="2"/>
      <scheme val="minor"/>
    </font>
    <font>
      <b/>
      <sz val="30"/>
      <color theme="0"/>
      <name val="Century Gothic"/>
      <family val="1"/>
    </font>
    <font>
      <sz val="30"/>
      <color theme="1"/>
      <name val="Century Gothic"/>
      <family val="1"/>
    </font>
    <font>
      <b/>
      <sz val="30"/>
      <color theme="1"/>
      <name val="Century Gothic"/>
      <family val="1"/>
    </font>
    <font>
      <sz val="14"/>
      <color rgb="FFFF0000"/>
      <name val="Century Gothic"/>
      <family val="1"/>
    </font>
    <font>
      <u/>
      <sz val="14"/>
      <color rgb="FF000000"/>
      <name val="Century Gothic"/>
      <family val="1"/>
    </font>
    <font>
      <u/>
      <sz val="14"/>
      <color theme="10"/>
      <name val="Century Gothic"/>
      <family val="1"/>
    </font>
    <font>
      <b/>
      <i/>
      <sz val="20"/>
      <color theme="1"/>
      <name val="Century Gothic"/>
      <family val="1"/>
    </font>
    <font>
      <sz val="20"/>
      <color theme="1"/>
      <name val="Calibri"/>
      <family val="2"/>
      <scheme val="minor"/>
    </font>
    <font>
      <sz val="20"/>
      <color theme="0"/>
      <name val="Century Gothic"/>
      <family val="1"/>
    </font>
    <font>
      <sz val="20"/>
      <color theme="1"/>
      <name val="Century Gothic"/>
      <family val="1"/>
    </font>
    <font>
      <b/>
      <u/>
      <sz val="14"/>
      <color theme="1"/>
      <name val="Century Gothic"/>
      <family val="1"/>
    </font>
    <font>
      <sz val="12"/>
      <color theme="0"/>
      <name val="Century Gothic"/>
      <family val="1"/>
    </font>
    <font>
      <sz val="14"/>
      <color theme="10"/>
      <name val="Century Gothic"/>
      <family val="1"/>
    </font>
    <font>
      <u/>
      <sz val="20"/>
      <color theme="10"/>
      <name val="Century Gothic"/>
      <family val="1"/>
    </font>
    <font>
      <b/>
      <u/>
      <sz val="20"/>
      <color theme="10"/>
      <name val="Century Gothic"/>
      <family val="1"/>
    </font>
    <font>
      <b/>
      <u/>
      <sz val="20"/>
      <color theme="1"/>
      <name val="Century Gothic"/>
      <family val="1"/>
    </font>
    <font>
      <u/>
      <sz val="16"/>
      <color theme="10"/>
      <name val="Century Gothic"/>
      <family val="1"/>
    </font>
    <font>
      <b/>
      <i/>
      <sz val="16"/>
      <color theme="0"/>
      <name val="Century Gothic"/>
      <family val="1"/>
    </font>
    <font>
      <b/>
      <i/>
      <sz val="16"/>
      <color theme="1"/>
      <name val="Century Gothic"/>
      <family val="1"/>
    </font>
    <font>
      <sz val="16"/>
      <color theme="1"/>
      <name val="Century Gothic"/>
      <family val="1"/>
    </font>
    <font>
      <b/>
      <sz val="14"/>
      <color rgb="FFFFFFFF"/>
      <name val="Century Gothic"/>
      <family val="1"/>
    </font>
  </fonts>
  <fills count="56">
    <fill>
      <patternFill patternType="none"/>
    </fill>
    <fill>
      <patternFill patternType="gray125"/>
    </fill>
    <fill>
      <patternFill patternType="solid">
        <fgColor rgb="FFFFFFFF"/>
        <bgColor rgb="FFFFFFFF"/>
      </patternFill>
    </fill>
    <fill>
      <patternFill patternType="solid">
        <fgColor rgb="FF57BB8A"/>
        <bgColor rgb="FF57BB8A"/>
      </patternFill>
    </fill>
    <fill>
      <patternFill patternType="solid">
        <fgColor rgb="FF7F7F7F"/>
        <bgColor rgb="FF7F7F7F"/>
      </patternFill>
    </fill>
    <fill>
      <patternFill patternType="solid">
        <fgColor rgb="FFFCE5CD"/>
        <bgColor rgb="FFFCE5CD"/>
      </patternFill>
    </fill>
    <fill>
      <patternFill patternType="solid">
        <fgColor theme="1"/>
        <bgColor theme="1"/>
      </patternFill>
    </fill>
    <fill>
      <patternFill patternType="solid">
        <fgColor theme="6"/>
        <bgColor theme="6"/>
      </patternFill>
    </fill>
    <fill>
      <patternFill patternType="solid">
        <fgColor rgb="FFFFFF00"/>
        <bgColor rgb="FFFFFF00"/>
      </patternFill>
    </fill>
    <fill>
      <patternFill patternType="solid">
        <fgColor rgb="FFE7E6E6"/>
        <bgColor rgb="FFE7E6E6"/>
      </patternFill>
    </fill>
    <fill>
      <patternFill patternType="solid">
        <fgColor theme="0"/>
        <bgColor theme="0"/>
      </patternFill>
    </fill>
    <fill>
      <patternFill patternType="solid">
        <fgColor rgb="FF79C9A2"/>
        <bgColor rgb="FF79C9A2"/>
      </patternFill>
    </fill>
    <fill>
      <patternFill patternType="solid">
        <fgColor rgb="FFBCE4D1"/>
        <bgColor rgb="FFBCE4D1"/>
      </patternFill>
    </fill>
    <fill>
      <patternFill patternType="solid">
        <fgColor rgb="FF9BD7B9"/>
        <bgColor rgb="FF9BD7B9"/>
      </patternFill>
    </fill>
    <fill>
      <patternFill patternType="solid">
        <fgColor rgb="FF68C296"/>
        <bgColor rgb="FF68C296"/>
      </patternFill>
    </fill>
    <fill>
      <patternFill patternType="solid">
        <fgColor rgb="FF6FC59B"/>
        <bgColor rgb="FF6FC59B"/>
      </patternFill>
    </fill>
    <fill>
      <patternFill patternType="solid">
        <fgColor theme="6"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rgb="FFFDAE42"/>
        <bgColor rgb="FF57BB8A"/>
      </patternFill>
    </fill>
    <fill>
      <patternFill patternType="solid">
        <fgColor rgb="FFFDAE42"/>
        <bgColor indexed="64"/>
      </patternFill>
    </fill>
    <fill>
      <patternFill patternType="solid">
        <fgColor theme="7" tint="0.79998168889431442"/>
        <bgColor rgb="FFD9EAD3"/>
      </patternFill>
    </fill>
    <fill>
      <patternFill patternType="solid">
        <fgColor theme="7" tint="0.79998168889431442"/>
        <bgColor indexed="64"/>
      </patternFill>
    </fill>
    <fill>
      <patternFill patternType="solid">
        <fgColor rgb="FFF16627"/>
        <bgColor rgb="FFF6B26B"/>
      </patternFill>
    </fill>
    <fill>
      <patternFill patternType="solid">
        <fgColor rgb="FF1D9243"/>
        <bgColor theme="8"/>
      </patternFill>
    </fill>
    <fill>
      <patternFill patternType="solid">
        <fgColor theme="9" tint="0.79998168889431442"/>
        <bgColor rgb="FFC9DAF8"/>
      </patternFill>
    </fill>
    <fill>
      <patternFill patternType="solid">
        <fgColor theme="9" tint="0.79998168889431442"/>
        <bgColor indexed="64"/>
      </patternFill>
    </fill>
    <fill>
      <patternFill patternType="solid">
        <fgColor rgb="FF1D9243"/>
        <bgColor theme="4"/>
      </patternFill>
    </fill>
    <fill>
      <patternFill patternType="solid">
        <fgColor rgb="FF1A62AE"/>
        <bgColor rgb="FFFFD966"/>
      </patternFill>
    </fill>
    <fill>
      <patternFill patternType="solid">
        <fgColor theme="4" tint="0.79998168889431442"/>
        <bgColor rgb="FFFFF2CC"/>
      </patternFill>
    </fill>
    <fill>
      <patternFill patternType="solid">
        <fgColor theme="4" tint="0.79998168889431442"/>
        <bgColor indexed="64"/>
      </patternFill>
    </fill>
    <fill>
      <patternFill patternType="solid">
        <fgColor rgb="FF1A62AE"/>
        <bgColor rgb="FFFFE599"/>
      </patternFill>
    </fill>
    <fill>
      <patternFill patternType="solid">
        <fgColor rgb="FF1A62AE"/>
        <bgColor rgb="FFFFC000"/>
      </patternFill>
    </fill>
    <fill>
      <patternFill patternType="solid">
        <fgColor rgb="FF1D9243"/>
        <bgColor rgb="FFED7D31"/>
      </patternFill>
    </fill>
    <fill>
      <patternFill patternType="solid">
        <fgColor rgb="FFF16627"/>
        <bgColor rgb="FF4472C4"/>
      </patternFill>
    </fill>
    <fill>
      <patternFill patternType="solid">
        <fgColor rgb="FFFDAE42"/>
        <bgColor rgb="FF70AD47"/>
      </patternFill>
    </fill>
    <fill>
      <patternFill patternType="solid">
        <fgColor rgb="FFF16627"/>
        <bgColor rgb="FF57BB8A"/>
      </patternFill>
    </fill>
    <fill>
      <patternFill patternType="solid">
        <fgColor rgb="FF1D9243"/>
        <bgColor rgb="FF57BB8A"/>
      </patternFill>
    </fill>
    <fill>
      <patternFill patternType="solid">
        <fgColor rgb="FF1A62AE"/>
        <bgColor rgb="FF57BB8A"/>
      </patternFill>
    </fill>
    <fill>
      <patternFill patternType="solid">
        <fgColor rgb="FF1A62AE"/>
        <bgColor theme="7"/>
      </patternFill>
    </fill>
    <fill>
      <patternFill patternType="solid">
        <fgColor rgb="FF1A62AE"/>
        <bgColor indexed="64"/>
      </patternFill>
    </fill>
    <fill>
      <patternFill patternType="solid">
        <fgColor theme="1"/>
        <bgColor indexed="64"/>
      </patternFill>
    </fill>
    <fill>
      <patternFill patternType="solid">
        <fgColor rgb="FF1D9243"/>
        <bgColor indexed="64"/>
      </patternFill>
    </fill>
    <fill>
      <patternFill patternType="solid">
        <fgColor rgb="FF1D9243"/>
        <bgColor rgb="FFFFE599"/>
      </patternFill>
    </fill>
    <fill>
      <patternFill patternType="solid">
        <fgColor rgb="FFFFFF00"/>
        <bgColor indexed="64"/>
      </patternFill>
    </fill>
    <fill>
      <patternFill patternType="solid">
        <fgColor theme="5" tint="0.79998168889431442"/>
        <bgColor indexed="64"/>
      </patternFill>
    </fill>
    <fill>
      <patternFill patternType="solid">
        <fgColor rgb="FFF16627"/>
        <bgColor rgb="FFE69138"/>
      </patternFill>
    </fill>
    <fill>
      <patternFill patternType="solid">
        <fgColor rgb="FFF16627"/>
        <bgColor indexed="64"/>
      </patternFill>
    </fill>
    <fill>
      <patternFill patternType="solid">
        <fgColor rgb="FFF16627"/>
        <bgColor theme="0"/>
      </patternFill>
    </fill>
    <fill>
      <patternFill patternType="solid">
        <fgColor rgb="FFFDAE42"/>
        <bgColor rgb="FF6AA84F"/>
      </patternFill>
    </fill>
    <fill>
      <patternFill patternType="solid">
        <fgColor rgb="FFFDAE42"/>
        <bgColor theme="0"/>
      </patternFill>
    </fill>
    <fill>
      <patternFill patternType="solid">
        <fgColor theme="0" tint="-0.249977111117893"/>
        <bgColor theme="6"/>
      </patternFill>
    </fill>
    <fill>
      <patternFill patternType="solid">
        <fgColor theme="0" tint="-0.249977111117893"/>
        <bgColor indexed="64"/>
      </patternFill>
    </fill>
    <fill>
      <patternFill patternType="solid">
        <fgColor rgb="FF002060"/>
        <bgColor rgb="FFFFFFFF"/>
      </patternFill>
    </fill>
    <fill>
      <patternFill patternType="solid">
        <fgColor rgb="FF002060"/>
        <bgColor indexed="64"/>
      </patternFill>
    </fill>
    <fill>
      <patternFill patternType="solid">
        <fgColor theme="1" tint="0.499984740745262"/>
        <bgColor indexed="64"/>
      </patternFill>
    </fill>
  </fills>
  <borders count="6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theme="1"/>
      </left>
      <right style="thin">
        <color theme="1"/>
      </right>
      <top style="thin">
        <color theme="1"/>
      </top>
      <bottom style="thin">
        <color theme="1"/>
      </bottom>
      <diagonal/>
    </border>
    <border>
      <left style="thin">
        <color theme="0"/>
      </left>
      <right/>
      <top/>
      <bottom style="thin">
        <color theme="1"/>
      </bottom>
      <diagonal/>
    </border>
    <border>
      <left/>
      <right/>
      <top style="thin">
        <color theme="0"/>
      </top>
      <bottom/>
      <diagonal/>
    </border>
    <border>
      <left style="thin">
        <color rgb="FF000000"/>
      </left>
      <right style="thin">
        <color rgb="FF000000"/>
      </right>
      <top style="thin">
        <color theme="1"/>
      </top>
      <bottom/>
      <diagonal/>
    </border>
    <border>
      <left style="thin">
        <color rgb="FF000000"/>
      </left>
      <right style="thin">
        <color rgb="FF000000"/>
      </right>
      <top style="thin">
        <color theme="1"/>
      </top>
      <bottom style="thin">
        <color theme="1"/>
      </bottom>
      <diagonal/>
    </border>
    <border>
      <left style="thin">
        <color rgb="FF000000"/>
      </left>
      <right style="thin">
        <color rgb="FF000000"/>
      </right>
      <top style="thin">
        <color theme="1"/>
      </top>
      <bottom style="thin">
        <color rgb="FF000000"/>
      </bottom>
      <diagonal/>
    </border>
    <border>
      <left style="thin">
        <color rgb="FF000000"/>
      </left>
      <right style="thin">
        <color rgb="FF000000"/>
      </right>
      <top/>
      <bottom style="thin">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style="thin">
        <color rgb="FF000000"/>
      </left>
      <right/>
      <top style="thin">
        <color theme="1"/>
      </top>
      <bottom style="thin">
        <color rgb="FF000000"/>
      </bottom>
      <diagonal/>
    </border>
    <border>
      <left style="thin">
        <color rgb="FF000000"/>
      </left>
      <right/>
      <top style="thin">
        <color theme="1"/>
      </top>
      <bottom style="thin">
        <color theme="1"/>
      </bottom>
      <diagonal/>
    </border>
    <border>
      <left/>
      <right style="thin">
        <color theme="1"/>
      </right>
      <top style="thin">
        <color theme="1"/>
      </top>
      <bottom style="thin">
        <color theme="1"/>
      </bottom>
      <diagonal/>
    </border>
    <border>
      <left style="thin">
        <color theme="0"/>
      </left>
      <right style="thin">
        <color theme="0"/>
      </right>
      <top/>
      <bottom style="thin">
        <color theme="1"/>
      </bottom>
      <diagonal/>
    </border>
    <border>
      <left style="thin">
        <color theme="0"/>
      </left>
      <right/>
      <top style="thin">
        <color theme="1"/>
      </top>
      <bottom style="thin">
        <color theme="1"/>
      </bottom>
      <diagonal/>
    </border>
    <border>
      <left style="thin">
        <color rgb="FF000000"/>
      </left>
      <right/>
      <top style="thin">
        <color theme="1"/>
      </top>
      <bottom/>
      <diagonal/>
    </border>
    <border>
      <left style="thin">
        <color rgb="FF000000"/>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diagonal/>
    </border>
    <border>
      <left style="thin">
        <color rgb="FF000000"/>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64">
    <xf numFmtId="0" fontId="0" fillId="0" borderId="0" xfId="0"/>
    <xf numFmtId="0" fontId="2" fillId="16" borderId="15" xfId="0" applyFont="1" applyFill="1" applyBorder="1"/>
    <xf numFmtId="0" fontId="2" fillId="16" borderId="16" xfId="0" applyFont="1" applyFill="1" applyBorder="1"/>
    <xf numFmtId="0" fontId="2" fillId="17" borderId="0" xfId="0" applyFont="1" applyFill="1"/>
    <xf numFmtId="0" fontId="2" fillId="16" borderId="18" xfId="0" applyFont="1" applyFill="1" applyBorder="1"/>
    <xf numFmtId="0" fontId="2" fillId="17" borderId="17" xfId="0" applyFont="1" applyFill="1" applyBorder="1" applyAlignment="1">
      <alignment wrapText="1"/>
    </xf>
    <xf numFmtId="0" fontId="2" fillId="17" borderId="18" xfId="0" applyFont="1" applyFill="1" applyBorder="1"/>
    <xf numFmtId="0" fontId="1" fillId="17" borderId="17" xfId="1" applyFill="1" applyBorder="1" applyAlignment="1">
      <alignment wrapText="1"/>
    </xf>
    <xf numFmtId="0" fontId="2" fillId="17" borderId="17" xfId="1" applyFont="1" applyFill="1" applyBorder="1" applyAlignment="1">
      <alignment wrapText="1"/>
    </xf>
    <xf numFmtId="0" fontId="2" fillId="17" borderId="17" xfId="1" applyFont="1" applyFill="1" applyBorder="1" applyAlignment="1">
      <alignment vertical="top" wrapText="1"/>
    </xf>
    <xf numFmtId="0" fontId="6" fillId="16" borderId="17" xfId="0" applyFont="1" applyFill="1" applyBorder="1" applyAlignment="1">
      <alignment wrapText="1"/>
    </xf>
    <xf numFmtId="0" fontId="6" fillId="16" borderId="18" xfId="0" applyFont="1" applyFill="1" applyBorder="1" applyAlignment="1">
      <alignment horizontal="center" vertical="center" wrapText="1"/>
    </xf>
    <xf numFmtId="0" fontId="2" fillId="17" borderId="17" xfId="0" applyFont="1" applyFill="1" applyBorder="1" applyAlignment="1">
      <alignment vertical="top" wrapText="1"/>
    </xf>
    <xf numFmtId="0" fontId="2" fillId="17" borderId="18" xfId="0" applyFont="1" applyFill="1" applyBorder="1" applyAlignment="1">
      <alignment wrapText="1"/>
    </xf>
    <xf numFmtId="0" fontId="2" fillId="16" borderId="17" xfId="0" applyFont="1" applyFill="1" applyBorder="1" applyAlignment="1">
      <alignment vertical="top" wrapText="1"/>
    </xf>
    <xf numFmtId="0" fontId="2" fillId="16" borderId="19" xfId="0" applyFont="1" applyFill="1" applyBorder="1" applyAlignment="1">
      <alignment vertical="top" wrapText="1"/>
    </xf>
    <xf numFmtId="0" fontId="2" fillId="16" borderId="20" xfId="0" applyFont="1" applyFill="1" applyBorder="1"/>
    <xf numFmtId="0" fontId="10"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vertical="center" wrapText="1"/>
    </xf>
    <xf numFmtId="0" fontId="2" fillId="4" borderId="1" xfId="0" applyFont="1" applyFill="1" applyBorder="1" applyAlignment="1">
      <alignment horizontal="left" vertical="top" wrapText="1"/>
    </xf>
    <xf numFmtId="0" fontId="2" fillId="0" borderId="0" xfId="0" applyFont="1" applyAlignment="1">
      <alignment horizontal="center" vertical="center" wrapText="1"/>
    </xf>
    <xf numFmtId="0" fontId="8"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14" fillId="6" borderId="1" xfId="0" applyFont="1" applyFill="1" applyBorder="1" applyAlignment="1">
      <alignment horizontal="left" vertical="center"/>
    </xf>
    <xf numFmtId="0" fontId="10" fillId="7" borderId="1" xfId="0" applyFont="1" applyFill="1" applyBorder="1" applyAlignment="1">
      <alignment horizontal="center" vertical="center" textRotation="90" wrapText="1"/>
    </xf>
    <xf numFmtId="0" fontId="5" fillId="0" borderId="0" xfId="0" applyFont="1" applyAlignment="1">
      <alignment horizontal="center" vertical="center" wrapText="1"/>
    </xf>
    <xf numFmtId="0" fontId="10" fillId="19" borderId="1" xfId="0" applyFont="1" applyFill="1" applyBorder="1" applyAlignment="1">
      <alignment horizontal="left" vertical="center" wrapText="1"/>
    </xf>
    <xf numFmtId="9" fontId="13" fillId="23" borderId="1" xfId="0" applyNumberFormat="1" applyFont="1" applyFill="1" applyBorder="1" applyAlignment="1">
      <alignment horizontal="center" vertical="center" wrapText="1"/>
    </xf>
    <xf numFmtId="0" fontId="5" fillId="24" borderId="1" xfId="0" applyFont="1" applyFill="1" applyBorder="1" applyAlignment="1">
      <alignment horizontal="center" vertical="center" wrapText="1"/>
    </xf>
    <xf numFmtId="9" fontId="13" fillId="27" borderId="1" xfId="0" applyNumberFormat="1" applyFont="1" applyFill="1" applyBorder="1" applyAlignment="1">
      <alignment horizontal="center" vertical="center" wrapText="1"/>
    </xf>
    <xf numFmtId="0" fontId="14" fillId="28" borderId="1" xfId="0" applyFont="1" applyFill="1" applyBorder="1" applyAlignment="1">
      <alignment horizontal="left" vertical="center" wrapText="1"/>
    </xf>
    <xf numFmtId="0" fontId="5" fillId="31" borderId="1" xfId="0" applyFont="1" applyFill="1" applyBorder="1" applyAlignment="1">
      <alignment horizontal="center" vertical="center" wrapText="1"/>
    </xf>
    <xf numFmtId="9" fontId="13" fillId="31" borderId="1"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164" fontId="5" fillId="0" borderId="4" xfId="0" applyNumberFormat="1"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2" fillId="0" borderId="4" xfId="0" applyFont="1" applyBorder="1" applyAlignment="1">
      <alignment horizontal="center" vertical="center" wrapText="1"/>
    </xf>
    <xf numFmtId="0" fontId="2" fillId="0" borderId="21" xfId="0" applyFont="1" applyBorder="1" applyAlignment="1">
      <alignment horizontal="center" vertical="center" wrapText="1"/>
    </xf>
    <xf numFmtId="3" fontId="6" fillId="2" borderId="21" xfId="0" applyNumberFormat="1" applyFont="1" applyFill="1" applyBorder="1" applyAlignment="1">
      <alignment horizontal="center" vertical="center" wrapText="1"/>
    </xf>
    <xf numFmtId="3" fontId="6" fillId="0" borderId="21" xfId="0" applyNumberFormat="1" applyFont="1" applyBorder="1" applyAlignment="1">
      <alignment horizontal="center" vertical="center"/>
    </xf>
    <xf numFmtId="0" fontId="2" fillId="2" borderId="0" xfId="0" applyFont="1" applyFill="1"/>
    <xf numFmtId="0" fontId="2" fillId="2" borderId="11" xfId="0" applyFont="1" applyFill="1" applyBorder="1"/>
    <xf numFmtId="164" fontId="5" fillId="0" borderId="6" xfId="0" applyNumberFormat="1" applyFont="1" applyBorder="1" applyAlignment="1">
      <alignment horizontal="center" wrapText="1"/>
    </xf>
    <xf numFmtId="0" fontId="2" fillId="2" borderId="13" xfId="0" applyFont="1" applyFill="1" applyBorder="1"/>
    <xf numFmtId="0" fontId="5" fillId="0" borderId="12" xfId="0" applyFont="1" applyBorder="1" applyAlignment="1">
      <alignment horizontal="center" wrapText="1"/>
    </xf>
    <xf numFmtId="0" fontId="5" fillId="0" borderId="1" xfId="0" applyFont="1" applyBorder="1" applyAlignment="1">
      <alignment horizontal="center" wrapText="1"/>
    </xf>
    <xf numFmtId="9" fontId="2" fillId="11" borderId="12" xfId="0" applyNumberFormat="1" applyFont="1" applyFill="1" applyBorder="1" applyAlignment="1">
      <alignment horizontal="center" wrapText="1"/>
    </xf>
    <xf numFmtId="9" fontId="2" fillId="2" borderId="12" xfId="0" applyNumberFormat="1" applyFont="1" applyFill="1" applyBorder="1" applyAlignment="1">
      <alignment horizontal="center" wrapText="1"/>
    </xf>
    <xf numFmtId="9" fontId="2" fillId="12" borderId="12" xfId="0" applyNumberFormat="1" applyFont="1" applyFill="1" applyBorder="1" applyAlignment="1">
      <alignment horizontal="center" wrapText="1"/>
    </xf>
    <xf numFmtId="9" fontId="2" fillId="2" borderId="0" xfId="0" applyNumberFormat="1" applyFont="1" applyFill="1"/>
    <xf numFmtId="9" fontId="2" fillId="0" borderId="0" xfId="0" applyNumberFormat="1" applyFont="1"/>
    <xf numFmtId="9" fontId="2" fillId="3" borderId="12" xfId="0" applyNumberFormat="1" applyFont="1" applyFill="1" applyBorder="1" applyAlignment="1">
      <alignment horizontal="center" wrapText="1"/>
    </xf>
    <xf numFmtId="9" fontId="2" fillId="13" borderId="12" xfId="0" applyNumberFormat="1" applyFont="1" applyFill="1" applyBorder="1" applyAlignment="1">
      <alignment horizontal="center" wrapText="1"/>
    </xf>
    <xf numFmtId="9" fontId="2" fillId="14" borderId="12" xfId="0" applyNumberFormat="1" applyFont="1" applyFill="1" applyBorder="1" applyAlignment="1">
      <alignment horizontal="center" wrapText="1"/>
    </xf>
    <xf numFmtId="9" fontId="2" fillId="15" borderId="12" xfId="0" applyNumberFormat="1" applyFont="1" applyFill="1" applyBorder="1" applyAlignment="1">
      <alignment horizontal="center" wrapText="1"/>
    </xf>
    <xf numFmtId="0" fontId="18" fillId="0" borderId="12" xfId="0" applyFont="1" applyBorder="1" applyAlignment="1">
      <alignment horizontal="center" wrapText="1"/>
    </xf>
    <xf numFmtId="0" fontId="5" fillId="35" borderId="6" xfId="0" applyFont="1" applyFill="1" applyBorder="1" applyAlignment="1">
      <alignment horizontal="center" vertical="center" wrapText="1"/>
    </xf>
    <xf numFmtId="0" fontId="16" fillId="32" borderId="6" xfId="0" applyFont="1" applyFill="1" applyBorder="1" applyAlignment="1">
      <alignment horizontal="center" vertical="center" wrapText="1"/>
    </xf>
    <xf numFmtId="0" fontId="16" fillId="32" borderId="12" xfId="0" applyFont="1" applyFill="1" applyBorder="1" applyAlignment="1">
      <alignment horizontal="center" vertical="center" wrapText="1"/>
    </xf>
    <xf numFmtId="0" fontId="5" fillId="35" borderId="1" xfId="0" applyFont="1" applyFill="1" applyBorder="1" applyAlignment="1">
      <alignment horizontal="center" vertical="center" wrapText="1"/>
    </xf>
    <xf numFmtId="0" fontId="5" fillId="34" borderId="1" xfId="0" applyFont="1" applyFill="1" applyBorder="1" applyAlignment="1">
      <alignment horizontal="center" vertical="center" wrapText="1"/>
    </xf>
    <xf numFmtId="0" fontId="5" fillId="33" borderId="1" xfId="0" applyFont="1" applyFill="1" applyBorder="1" applyAlignment="1">
      <alignment horizontal="center" vertical="center" wrapText="1"/>
    </xf>
    <xf numFmtId="0" fontId="16" fillId="32" borderId="1" xfId="0" applyFont="1" applyFill="1" applyBorder="1" applyAlignment="1">
      <alignment horizontal="center" vertical="center" wrapText="1"/>
    </xf>
    <xf numFmtId="0" fontId="5" fillId="0" borderId="21" xfId="0" applyFont="1" applyBorder="1" applyAlignment="1">
      <alignment horizontal="center" wrapText="1"/>
    </xf>
    <xf numFmtId="0" fontId="18" fillId="0" borderId="21" xfId="0" applyFont="1" applyBorder="1" applyAlignment="1">
      <alignment horizontal="center" wrapText="1"/>
    </xf>
    <xf numFmtId="9" fontId="2" fillId="11" borderId="21" xfId="0" applyNumberFormat="1" applyFont="1" applyFill="1" applyBorder="1" applyAlignment="1">
      <alignment horizontal="center" wrapText="1"/>
    </xf>
    <xf numFmtId="9" fontId="2" fillId="2" borderId="21" xfId="0" applyNumberFormat="1" applyFont="1" applyFill="1" applyBorder="1" applyAlignment="1">
      <alignment horizontal="center" wrapText="1"/>
    </xf>
    <xf numFmtId="9" fontId="2" fillId="12" borderId="21" xfId="0" applyNumberFormat="1" applyFont="1" applyFill="1" applyBorder="1" applyAlignment="1">
      <alignment horizontal="center" wrapText="1"/>
    </xf>
    <xf numFmtId="9" fontId="2" fillId="13" borderId="21" xfId="0" applyNumberFormat="1" applyFont="1" applyFill="1" applyBorder="1" applyAlignment="1">
      <alignment horizontal="center" wrapText="1"/>
    </xf>
    <xf numFmtId="9" fontId="2" fillId="3" borderId="21" xfId="0" applyNumberFormat="1" applyFont="1" applyFill="1" applyBorder="1" applyAlignment="1">
      <alignment horizontal="center" wrapText="1"/>
    </xf>
    <xf numFmtId="0" fontId="16" fillId="32" borderId="21" xfId="0" applyFont="1" applyFill="1" applyBorder="1" applyAlignment="1">
      <alignment horizontal="center" vertical="center" wrapText="1"/>
    </xf>
    <xf numFmtId="0" fontId="5" fillId="0" borderId="22" xfId="0" applyFont="1" applyBorder="1" applyAlignment="1">
      <alignment horizontal="center" vertical="center" textRotation="90" wrapText="1"/>
    </xf>
    <xf numFmtId="0" fontId="5" fillId="0" borderId="23" xfId="0" applyFont="1" applyBorder="1" applyAlignment="1">
      <alignment horizontal="center" vertical="center" textRotation="90" wrapText="1"/>
    </xf>
    <xf numFmtId="164" fontId="5" fillId="0" borderId="24" xfId="0" applyNumberFormat="1" applyFont="1" applyBorder="1" applyAlignment="1">
      <alignment horizontal="center" vertical="center" textRotation="90" wrapText="1"/>
    </xf>
    <xf numFmtId="164" fontId="5" fillId="0" borderId="25" xfId="0" applyNumberFormat="1" applyFont="1" applyBorder="1" applyAlignment="1">
      <alignment horizontal="center" vertical="center" textRotation="90" wrapText="1"/>
    </xf>
    <xf numFmtId="165" fontId="2" fillId="8" borderId="26" xfId="0" applyNumberFormat="1" applyFont="1" applyFill="1" applyBorder="1" applyAlignment="1">
      <alignment horizontal="right"/>
    </xf>
    <xf numFmtId="0" fontId="5" fillId="36" borderId="1" xfId="0" applyFont="1" applyFill="1" applyBorder="1" applyAlignment="1">
      <alignment vertical="center" wrapText="1"/>
    </xf>
    <xf numFmtId="0" fontId="16" fillId="38" borderId="1" xfId="0" applyFont="1" applyFill="1" applyBorder="1" applyAlignment="1">
      <alignment vertical="center" wrapText="1"/>
    </xf>
    <xf numFmtId="0" fontId="11" fillId="17" borderId="0" xfId="0" applyFont="1" applyFill="1" applyAlignment="1">
      <alignment horizontal="center" vertical="center" textRotation="90" wrapText="1"/>
    </xf>
    <xf numFmtId="0" fontId="10" fillId="17" borderId="0" xfId="0" applyFont="1" applyFill="1" applyAlignment="1">
      <alignment vertical="center" wrapText="1"/>
    </xf>
    <xf numFmtId="0" fontId="2" fillId="17" borderId="0" xfId="0" applyFont="1" applyFill="1" applyAlignment="1">
      <alignment horizontal="center" vertical="center" wrapText="1"/>
    </xf>
    <xf numFmtId="0" fontId="8" fillId="17" borderId="0" xfId="0" applyFont="1" applyFill="1" applyAlignment="1">
      <alignment horizontal="center" vertical="center" wrapText="1"/>
    </xf>
    <xf numFmtId="9" fontId="13" fillId="17" borderId="0" xfId="0" applyNumberFormat="1" applyFont="1" applyFill="1" applyAlignment="1">
      <alignment horizontal="center" vertical="center" wrapText="1"/>
    </xf>
    <xf numFmtId="0" fontId="2" fillId="17" borderId="0" xfId="0" applyFont="1" applyFill="1" applyAlignment="1">
      <alignment horizontal="left" vertical="top" wrapText="1"/>
    </xf>
    <xf numFmtId="0" fontId="14" fillId="17" borderId="0" xfId="0" applyFont="1" applyFill="1" applyAlignment="1">
      <alignment horizontal="left" vertical="center"/>
    </xf>
    <xf numFmtId="0" fontId="5" fillId="17" borderId="9" xfId="0" applyFont="1" applyFill="1" applyBorder="1" applyAlignment="1">
      <alignment horizontal="center" vertical="center" wrapText="1"/>
    </xf>
    <xf numFmtId="0" fontId="2" fillId="17" borderId="9"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5" fillId="17" borderId="0" xfId="0" applyFont="1" applyFill="1" applyAlignment="1">
      <alignment horizontal="center" vertical="center" wrapText="1"/>
    </xf>
    <xf numFmtId="0" fontId="10" fillId="17" borderId="0" xfId="0" applyFont="1" applyFill="1" applyAlignment="1">
      <alignment horizontal="center" vertical="center" wrapText="1"/>
    </xf>
    <xf numFmtId="0" fontId="5" fillId="17" borderId="0" xfId="0" applyFont="1" applyFill="1" applyAlignment="1">
      <alignment horizontal="center" vertical="center" textRotation="90" wrapText="1"/>
    </xf>
    <xf numFmtId="165" fontId="2" fillId="17" borderId="0" xfId="0" applyNumberFormat="1" applyFont="1" applyFill="1" applyAlignment="1">
      <alignment horizontal="right"/>
    </xf>
    <xf numFmtId="9" fontId="8" fillId="17" borderId="14" xfId="0" applyNumberFormat="1" applyFont="1" applyFill="1" applyBorder="1" applyAlignment="1">
      <alignment horizontal="center" vertical="center" wrapText="1"/>
    </xf>
    <xf numFmtId="9" fontId="8" fillId="17" borderId="0" xfId="0" applyNumberFormat="1" applyFont="1" applyFill="1" applyAlignment="1">
      <alignment horizontal="center" vertical="center" wrapText="1"/>
    </xf>
    <xf numFmtId="9" fontId="2" fillId="17" borderId="14" xfId="0" applyNumberFormat="1" applyFont="1" applyFill="1" applyBorder="1"/>
    <xf numFmtId="165" fontId="15" fillId="17" borderId="0" xfId="0" applyNumberFormat="1" applyFont="1" applyFill="1"/>
    <xf numFmtId="3" fontId="2" fillId="17" borderId="0" xfId="0" applyNumberFormat="1" applyFont="1" applyFill="1"/>
    <xf numFmtId="0" fontId="2" fillId="0" borderId="1" xfId="1" applyFont="1" applyBorder="1" applyAlignment="1">
      <alignment vertical="top" wrapText="1"/>
    </xf>
    <xf numFmtId="0" fontId="2" fillId="0" borderId="14" xfId="1" applyFont="1" applyFill="1" applyBorder="1" applyAlignment="1">
      <alignment wrapText="1"/>
    </xf>
    <xf numFmtId="0" fontId="21" fillId="0" borderId="0" xfId="0" applyFont="1" applyAlignment="1">
      <alignment vertical="top" wrapText="1"/>
    </xf>
    <xf numFmtId="0" fontId="2" fillId="0" borderId="1" xfId="1" applyFont="1" applyBorder="1" applyAlignment="1">
      <alignment horizontal="left" vertical="center" wrapText="1"/>
    </xf>
    <xf numFmtId="0" fontId="21" fillId="0" borderId="14" xfId="0" applyFont="1" applyBorder="1" applyAlignment="1">
      <alignment horizontal="left" vertical="top" wrapText="1"/>
    </xf>
    <xf numFmtId="0" fontId="2" fillId="4" borderId="3" xfId="0" applyFont="1" applyFill="1" applyBorder="1" applyAlignment="1">
      <alignment horizontal="left" vertical="top" wrapText="1"/>
    </xf>
    <xf numFmtId="0" fontId="8" fillId="0" borderId="3" xfId="0" applyFont="1" applyBorder="1" applyAlignment="1">
      <alignment horizontal="center" vertical="center" wrapText="1"/>
    </xf>
    <xf numFmtId="0" fontId="2" fillId="4" borderId="21" xfId="0" applyFont="1" applyFill="1" applyBorder="1" applyAlignment="1">
      <alignment horizontal="left" vertical="top" wrapText="1"/>
    </xf>
    <xf numFmtId="0" fontId="2" fillId="0" borderId="21" xfId="1" applyFont="1" applyFill="1" applyBorder="1" applyAlignment="1">
      <alignment wrapText="1"/>
    </xf>
    <xf numFmtId="0" fontId="2" fillId="0" borderId="21" xfId="1" applyFont="1" applyFill="1" applyBorder="1" applyAlignment="1">
      <alignment vertical="top" wrapText="1"/>
    </xf>
    <xf numFmtId="0" fontId="2" fillId="0" borderId="21" xfId="1" applyFont="1" applyFill="1" applyBorder="1" applyAlignment="1">
      <alignment horizontal="left" vertical="top" wrapText="1"/>
    </xf>
    <xf numFmtId="0" fontId="21" fillId="10" borderId="14" xfId="0" applyFont="1" applyFill="1" applyBorder="1" applyAlignment="1">
      <alignment horizontal="left" vertical="top"/>
    </xf>
    <xf numFmtId="0" fontId="6" fillId="2" borderId="14" xfId="0" applyFont="1" applyFill="1" applyBorder="1" applyAlignment="1">
      <alignment horizontal="left" vertical="top" wrapText="1"/>
    </xf>
    <xf numFmtId="0" fontId="6" fillId="0" borderId="14" xfId="0" applyFont="1" applyBorder="1" applyAlignment="1">
      <alignment horizontal="left" vertical="top" wrapText="1"/>
    </xf>
    <xf numFmtId="0" fontId="6" fillId="0" borderId="14" xfId="0" applyFont="1" applyBorder="1" applyAlignment="1">
      <alignment horizontal="left" vertical="top"/>
    </xf>
    <xf numFmtId="0" fontId="21" fillId="0" borderId="14" xfId="0" applyFont="1" applyBorder="1" applyAlignment="1">
      <alignment horizontal="left" vertical="top"/>
    </xf>
    <xf numFmtId="0" fontId="24" fillId="9" borderId="28" xfId="0" applyFont="1" applyFill="1" applyBorder="1" applyAlignment="1">
      <alignment horizontal="left" vertical="top" wrapText="1"/>
    </xf>
    <xf numFmtId="0" fontId="22" fillId="0" borderId="28" xfId="0" applyFont="1" applyBorder="1" applyAlignment="1">
      <alignment horizontal="left" vertical="top" wrapText="1"/>
    </xf>
    <xf numFmtId="0" fontId="22" fillId="10" borderId="28" xfId="0" applyFont="1" applyFill="1" applyBorder="1" applyAlignment="1">
      <alignment horizontal="left" vertical="top" wrapText="1"/>
    </xf>
    <xf numFmtId="9" fontId="13" fillId="31" borderId="28" xfId="0" applyNumberFormat="1" applyFont="1" applyFill="1" applyBorder="1" applyAlignment="1">
      <alignment horizontal="left" vertical="top" wrapText="1"/>
    </xf>
    <xf numFmtId="0" fontId="21" fillId="10" borderId="28" xfId="0" applyFont="1" applyFill="1" applyBorder="1" applyAlignment="1">
      <alignment horizontal="left" vertical="top"/>
    </xf>
    <xf numFmtId="0" fontId="26" fillId="24" borderId="28" xfId="0" applyFont="1" applyFill="1" applyBorder="1" applyAlignment="1">
      <alignment horizontal="left" vertical="top" wrapText="1"/>
    </xf>
    <xf numFmtId="0" fontId="10" fillId="9" borderId="28" xfId="0" applyFont="1" applyFill="1" applyBorder="1" applyAlignment="1">
      <alignment horizontal="left" vertical="top" wrapText="1"/>
    </xf>
    <xf numFmtId="0" fontId="21" fillId="0" borderId="28" xfId="0" applyFont="1" applyBorder="1" applyAlignment="1">
      <alignment horizontal="left" vertical="top" wrapText="1"/>
    </xf>
    <xf numFmtId="9" fontId="13" fillId="43" borderId="28" xfId="0" applyNumberFormat="1" applyFont="1" applyFill="1" applyBorder="1" applyAlignment="1">
      <alignment horizontal="left" vertical="top" wrapText="1"/>
    </xf>
    <xf numFmtId="0" fontId="28" fillId="46" borderId="28" xfId="0" applyFont="1" applyFill="1" applyBorder="1" applyAlignment="1">
      <alignment horizontal="left" vertical="top" wrapText="1"/>
    </xf>
    <xf numFmtId="0" fontId="21" fillId="48" borderId="28" xfId="0" applyFont="1" applyFill="1" applyBorder="1" applyAlignment="1">
      <alignment horizontal="left" vertical="top"/>
    </xf>
    <xf numFmtId="0" fontId="6" fillId="49" borderId="28" xfId="0" applyFont="1" applyFill="1" applyBorder="1" applyAlignment="1">
      <alignment horizontal="left" vertical="top" wrapText="1"/>
    </xf>
    <xf numFmtId="0" fontId="5" fillId="19" borderId="4" xfId="0" applyFont="1" applyFill="1" applyBorder="1" applyAlignment="1">
      <alignment horizontal="center" vertical="center" wrapText="1"/>
    </xf>
    <xf numFmtId="9" fontId="13" fillId="19" borderId="4" xfId="0" applyNumberFormat="1" applyFont="1" applyFill="1" applyBorder="1" applyAlignment="1">
      <alignment horizontal="center" vertical="center" wrapText="1"/>
    </xf>
    <xf numFmtId="0" fontId="6" fillId="22" borderId="14" xfId="0" applyFont="1" applyFill="1" applyBorder="1" applyAlignment="1">
      <alignment horizontal="left" vertical="top" wrapText="1"/>
    </xf>
    <xf numFmtId="0" fontId="2" fillId="0" borderId="14" xfId="1" applyFont="1" applyFill="1" applyBorder="1" applyAlignment="1">
      <alignment horizontal="left" vertical="top" wrapText="1"/>
    </xf>
    <xf numFmtId="0" fontId="2" fillId="0" borderId="31" xfId="1" applyFont="1" applyFill="1" applyBorder="1" applyAlignment="1">
      <alignment horizontal="left" vertical="top" wrapText="1"/>
    </xf>
    <xf numFmtId="0" fontId="2" fillId="0" borderId="32" xfId="1" applyFont="1" applyFill="1" applyBorder="1" applyAlignment="1">
      <alignment horizontal="left" vertical="top" wrapText="1"/>
    </xf>
    <xf numFmtId="0" fontId="2" fillId="0" borderId="33" xfId="1" applyFont="1" applyFill="1" applyBorder="1" applyAlignment="1">
      <alignment horizontal="left" vertical="top" wrapText="1"/>
    </xf>
    <xf numFmtId="0" fontId="2" fillId="0" borderId="14" xfId="1" applyFont="1" applyFill="1" applyBorder="1" applyAlignment="1">
      <alignment vertical="top" wrapText="1"/>
    </xf>
    <xf numFmtId="0" fontId="2" fillId="0" borderId="32" xfId="1" applyFont="1" applyFill="1" applyBorder="1" applyAlignment="1">
      <alignment vertical="top" wrapText="1"/>
    </xf>
    <xf numFmtId="0" fontId="2" fillId="0" borderId="34" xfId="1" applyFont="1" applyFill="1" applyBorder="1" applyAlignment="1">
      <alignment vertical="top" wrapText="1"/>
    </xf>
    <xf numFmtId="0" fontId="2" fillId="0" borderId="33" xfId="1" applyFont="1" applyFill="1" applyBorder="1" applyAlignment="1">
      <alignment vertical="top" wrapText="1"/>
    </xf>
    <xf numFmtId="3" fontId="6" fillId="0" borderId="36" xfId="0" applyNumberFormat="1" applyFont="1" applyBorder="1" applyAlignment="1">
      <alignment horizontal="center" vertical="center"/>
    </xf>
    <xf numFmtId="3" fontId="6" fillId="2" borderId="36" xfId="0" applyNumberFormat="1" applyFont="1" applyFill="1" applyBorder="1" applyAlignment="1">
      <alignment horizontal="center" vertical="center" wrapText="1"/>
    </xf>
    <xf numFmtId="3" fontId="6" fillId="2" borderId="37" xfId="0" applyNumberFormat="1" applyFont="1" applyFill="1" applyBorder="1" applyAlignment="1">
      <alignment horizontal="center" vertical="center" wrapText="1"/>
    </xf>
    <xf numFmtId="3" fontId="6" fillId="2" borderId="39" xfId="0" applyNumberFormat="1" applyFont="1" applyFill="1" applyBorder="1" applyAlignment="1">
      <alignment horizontal="center" vertical="center" wrapText="1"/>
    </xf>
    <xf numFmtId="3" fontId="6" fillId="0" borderId="41" xfId="0" applyNumberFormat="1" applyFont="1" applyBorder="1" applyAlignment="1">
      <alignment horizontal="center" vertical="center"/>
    </xf>
    <xf numFmtId="3" fontId="6" fillId="2" borderId="41" xfId="0" applyNumberFormat="1" applyFont="1" applyFill="1" applyBorder="1" applyAlignment="1">
      <alignment horizontal="center" vertical="center" wrapText="1"/>
    </xf>
    <xf numFmtId="3" fontId="6" fillId="2" borderId="42" xfId="0" applyNumberFormat="1" applyFont="1" applyFill="1" applyBorder="1" applyAlignment="1">
      <alignment horizontal="center" vertical="center" wrapText="1"/>
    </xf>
    <xf numFmtId="9" fontId="5" fillId="8" borderId="43" xfId="0" applyNumberFormat="1" applyFont="1" applyFill="1" applyBorder="1" applyAlignment="1">
      <alignment wrapText="1"/>
    </xf>
    <xf numFmtId="3" fontId="6" fillId="2" borderId="35" xfId="0" applyNumberFormat="1" applyFont="1" applyFill="1" applyBorder="1" applyAlignment="1">
      <alignment horizontal="left" vertical="center" wrapText="1"/>
    </xf>
    <xf numFmtId="3" fontId="6" fillId="2" borderId="38" xfId="0" applyNumberFormat="1" applyFont="1" applyFill="1" applyBorder="1" applyAlignment="1">
      <alignment horizontal="left" vertical="center" wrapText="1"/>
    </xf>
    <xf numFmtId="3" fontId="17" fillId="2" borderId="38" xfId="0" applyNumberFormat="1" applyFont="1" applyFill="1" applyBorder="1" applyAlignment="1">
      <alignment horizontal="left" vertical="center" wrapText="1"/>
    </xf>
    <xf numFmtId="3" fontId="17" fillId="2" borderId="40" xfId="0" applyNumberFormat="1" applyFont="1" applyFill="1" applyBorder="1" applyAlignment="1">
      <alignment horizontal="left" vertical="center" wrapText="1"/>
    </xf>
    <xf numFmtId="0" fontId="10" fillId="51" borderId="2" xfId="0" applyFont="1" applyFill="1" applyBorder="1" applyAlignment="1">
      <alignment vertical="center" wrapText="1"/>
    </xf>
    <xf numFmtId="0" fontId="12" fillId="52" borderId="7" xfId="0" applyFont="1" applyFill="1" applyBorder="1"/>
    <xf numFmtId="0" fontId="12" fillId="52" borderId="3" xfId="0" applyFont="1" applyFill="1" applyBorder="1"/>
    <xf numFmtId="0" fontId="10" fillId="19" borderId="1" xfId="0" applyFont="1" applyFill="1" applyBorder="1" applyAlignment="1">
      <alignment horizontal="center" vertical="center" wrapText="1"/>
    </xf>
    <xf numFmtId="0" fontId="14" fillId="31" borderId="1" xfId="0" applyFont="1" applyFill="1" applyBorder="1" applyAlignment="1">
      <alignment horizontal="center" vertical="center" wrapText="1"/>
    </xf>
    <xf numFmtId="0" fontId="5" fillId="20" borderId="4" xfId="0" applyFont="1" applyFill="1" applyBorder="1" applyAlignment="1">
      <alignment vertical="center" wrapText="1"/>
    </xf>
    <xf numFmtId="0" fontId="2" fillId="4" borderId="44"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6" xfId="0" applyFont="1" applyFill="1" applyBorder="1" applyAlignment="1">
      <alignment horizontal="left" vertical="top" wrapText="1"/>
    </xf>
    <xf numFmtId="0" fontId="5" fillId="37" borderId="1" xfId="0" applyFont="1" applyFill="1" applyBorder="1" applyAlignment="1">
      <alignment vertical="center" wrapText="1"/>
    </xf>
    <xf numFmtId="0" fontId="5" fillId="23" borderId="6" xfId="0" applyFont="1" applyFill="1" applyBorder="1" applyAlignment="1">
      <alignment horizontal="center" vertical="center" wrapText="1"/>
    </xf>
    <xf numFmtId="9" fontId="13" fillId="23" borderId="6" xfId="0" applyNumberFormat="1" applyFont="1" applyFill="1" applyBorder="1" applyAlignment="1">
      <alignment horizontal="center" vertical="center" wrapText="1"/>
    </xf>
    <xf numFmtId="0" fontId="5" fillId="34" borderId="6" xfId="0" applyFont="1" applyFill="1" applyBorder="1" applyAlignment="1">
      <alignment horizontal="center" vertical="center" wrapText="1"/>
    </xf>
    <xf numFmtId="0" fontId="5" fillId="33" borderId="6" xfId="0" applyFont="1" applyFill="1" applyBorder="1" applyAlignment="1">
      <alignment horizontal="center" vertical="center" wrapText="1"/>
    </xf>
    <xf numFmtId="0" fontId="5" fillId="35" borderId="12" xfId="0" applyFont="1" applyFill="1" applyBorder="1" applyAlignment="1">
      <alignment horizontal="center" vertical="center" wrapText="1"/>
    </xf>
    <xf numFmtId="0" fontId="5" fillId="34" borderId="12" xfId="0" applyFont="1" applyFill="1" applyBorder="1" applyAlignment="1">
      <alignment horizontal="center" vertical="center" wrapText="1"/>
    </xf>
    <xf numFmtId="0" fontId="5" fillId="33" borderId="12" xfId="0" applyFont="1" applyFill="1" applyBorder="1" applyAlignment="1">
      <alignment horizontal="center" vertical="center" wrapText="1"/>
    </xf>
    <xf numFmtId="0" fontId="5" fillId="35" borderId="21" xfId="0" applyFont="1" applyFill="1" applyBorder="1" applyAlignment="1">
      <alignment horizontal="center" vertical="center" wrapText="1"/>
    </xf>
    <xf numFmtId="0" fontId="5" fillId="34" borderId="21" xfId="0" applyFont="1" applyFill="1" applyBorder="1" applyAlignment="1">
      <alignment horizontal="center" vertical="center" wrapText="1"/>
    </xf>
    <xf numFmtId="0" fontId="5" fillId="33" borderId="21" xfId="0" applyFont="1" applyFill="1" applyBorder="1" applyAlignment="1">
      <alignment horizontal="center" vertical="center" wrapText="1"/>
    </xf>
    <xf numFmtId="0" fontId="29" fillId="0" borderId="28" xfId="0" applyFont="1" applyBorder="1" applyAlignment="1">
      <alignment horizontal="left" vertical="top" wrapText="1"/>
    </xf>
    <xf numFmtId="0" fontId="21" fillId="10" borderId="28" xfId="0" applyFont="1" applyFill="1" applyBorder="1" applyAlignment="1">
      <alignment horizontal="left" vertical="top" wrapText="1"/>
    </xf>
    <xf numFmtId="0" fontId="21" fillId="10" borderId="14" xfId="0" applyFont="1" applyFill="1" applyBorder="1" applyAlignment="1">
      <alignment horizontal="left" vertical="top" wrapText="1"/>
    </xf>
    <xf numFmtId="0" fontId="20" fillId="42" borderId="28" xfId="0" applyFont="1" applyFill="1" applyBorder="1" applyAlignment="1">
      <alignment horizontal="left" vertical="top" wrapText="1"/>
    </xf>
    <xf numFmtId="0" fontId="21" fillId="47" borderId="28" xfId="0" applyFont="1" applyFill="1" applyBorder="1" applyAlignment="1">
      <alignment horizontal="left" vertical="top" wrapText="1"/>
    </xf>
    <xf numFmtId="0" fontId="24" fillId="9" borderId="45" xfId="0" applyFont="1" applyFill="1" applyBorder="1" applyAlignment="1">
      <alignment horizontal="left" vertical="top" wrapText="1"/>
    </xf>
    <xf numFmtId="0" fontId="6" fillId="30" borderId="45" xfId="0" applyFont="1" applyFill="1" applyBorder="1" applyAlignment="1">
      <alignment horizontal="left" vertical="top" wrapText="1"/>
    </xf>
    <xf numFmtId="0" fontId="14" fillId="38" borderId="45" xfId="0" applyFont="1" applyFill="1" applyBorder="1" applyAlignment="1">
      <alignment horizontal="left" vertical="top" wrapText="1"/>
    </xf>
    <xf numFmtId="0" fontId="6" fillId="10" borderId="45" xfId="0" applyFont="1" applyFill="1" applyBorder="1" applyAlignment="1">
      <alignment horizontal="left" vertical="top" wrapText="1"/>
    </xf>
    <xf numFmtId="0" fontId="10" fillId="9" borderId="45" xfId="0" applyFont="1" applyFill="1" applyBorder="1" applyAlignment="1">
      <alignment horizontal="left" vertical="top" wrapText="1"/>
    </xf>
    <xf numFmtId="0" fontId="6" fillId="26" borderId="45" xfId="0" applyFont="1" applyFill="1" applyBorder="1" applyAlignment="1">
      <alignment horizontal="left" vertical="top" wrapText="1"/>
    </xf>
    <xf numFmtId="0" fontId="14" fillId="37" borderId="45" xfId="0" applyFont="1" applyFill="1" applyBorder="1" applyAlignment="1">
      <alignment horizontal="left" vertical="top" wrapText="1"/>
    </xf>
    <xf numFmtId="0" fontId="6" fillId="2" borderId="45" xfId="0" applyFont="1" applyFill="1" applyBorder="1" applyAlignment="1">
      <alignment horizontal="left" vertical="top" wrapText="1"/>
    </xf>
    <xf numFmtId="0" fontId="6" fillId="45" borderId="45" xfId="0" applyFont="1" applyFill="1" applyBorder="1" applyAlignment="1">
      <alignment horizontal="left" vertical="top" wrapText="1"/>
    </xf>
    <xf numFmtId="0" fontId="14" fillId="36" borderId="45" xfId="0" applyFont="1" applyFill="1" applyBorder="1" applyAlignment="1">
      <alignment horizontal="left" vertical="top" wrapText="1"/>
    </xf>
    <xf numFmtId="0" fontId="6" fillId="22" borderId="45" xfId="0" applyFont="1" applyFill="1" applyBorder="1" applyAlignment="1">
      <alignment horizontal="left" vertical="top" wrapText="1"/>
    </xf>
    <xf numFmtId="0" fontId="6" fillId="22" borderId="46" xfId="0" applyFont="1" applyFill="1" applyBorder="1" applyAlignment="1">
      <alignment horizontal="left" vertical="top" wrapText="1"/>
    </xf>
    <xf numFmtId="0" fontId="10" fillId="19" borderId="45" xfId="0" applyFont="1" applyFill="1" applyBorder="1" applyAlignment="1">
      <alignment horizontal="left" vertical="top" wrapText="1"/>
    </xf>
    <xf numFmtId="0" fontId="21" fillId="0" borderId="48" xfId="1" applyFont="1" applyBorder="1" applyAlignment="1">
      <alignment horizontal="left" vertical="top" wrapText="1"/>
    </xf>
    <xf numFmtId="0" fontId="5" fillId="31" borderId="48" xfId="0" applyFont="1" applyFill="1" applyBorder="1" applyAlignment="1">
      <alignment horizontal="left" vertical="top" wrapText="1"/>
    </xf>
    <xf numFmtId="0" fontId="21" fillId="10" borderId="48" xfId="0" applyFont="1" applyFill="1" applyBorder="1" applyAlignment="1">
      <alignment horizontal="left" vertical="top"/>
    </xf>
    <xf numFmtId="0" fontId="21" fillId="0" borderId="48" xfId="0" applyFont="1" applyBorder="1" applyAlignment="1">
      <alignment horizontal="left" vertical="top" wrapText="1"/>
    </xf>
    <xf numFmtId="0" fontId="5" fillId="43" borderId="48" xfId="0" applyFont="1" applyFill="1" applyBorder="1" applyAlignment="1">
      <alignment horizontal="left" vertical="top" wrapText="1"/>
    </xf>
    <xf numFmtId="0" fontId="27" fillId="47" borderId="48" xfId="0" applyFont="1" applyFill="1" applyBorder="1" applyAlignment="1">
      <alignment horizontal="left" vertical="top"/>
    </xf>
    <xf numFmtId="0" fontId="21" fillId="48" borderId="48" xfId="0" applyFont="1" applyFill="1" applyBorder="1" applyAlignment="1">
      <alignment horizontal="left" vertical="top"/>
    </xf>
    <xf numFmtId="0" fontId="21" fillId="50" borderId="48" xfId="0" applyFont="1" applyFill="1" applyBorder="1" applyAlignment="1">
      <alignment horizontal="left" vertical="top"/>
    </xf>
    <xf numFmtId="0" fontId="2" fillId="53" borderId="0" xfId="0" applyFont="1" applyFill="1"/>
    <xf numFmtId="0" fontId="2" fillId="54" borderId="0" xfId="0" applyFont="1" applyFill="1"/>
    <xf numFmtId="0" fontId="20" fillId="53" borderId="0" xfId="0" applyFont="1" applyFill="1" applyAlignment="1">
      <alignment horizontal="left" vertical="top" wrapText="1"/>
    </xf>
    <xf numFmtId="0" fontId="19" fillId="53" borderId="0" xfId="0" applyFont="1" applyFill="1" applyAlignment="1">
      <alignment horizontal="center" vertical="center" wrapText="1"/>
    </xf>
    <xf numFmtId="0" fontId="21" fillId="20" borderId="48" xfId="0" applyFont="1" applyFill="1" applyBorder="1" applyAlignment="1">
      <alignment horizontal="left" vertical="top"/>
    </xf>
    <xf numFmtId="0" fontId="6" fillId="22" borderId="51" xfId="0" applyFont="1" applyFill="1" applyBorder="1" applyAlignment="1">
      <alignment horizontal="left" vertical="top" wrapText="1"/>
    </xf>
    <xf numFmtId="0" fontId="6" fillId="22" borderId="50" xfId="0" applyFont="1" applyFill="1" applyBorder="1" applyAlignment="1">
      <alignment horizontal="left" vertical="top" wrapText="1"/>
    </xf>
    <xf numFmtId="0" fontId="6" fillId="22" borderId="52" xfId="0" applyFont="1" applyFill="1" applyBorder="1" applyAlignment="1">
      <alignment horizontal="left" vertical="top" wrapText="1"/>
    </xf>
    <xf numFmtId="0" fontId="6" fillId="22" borderId="47" xfId="0" applyFont="1" applyFill="1" applyBorder="1" applyAlignment="1">
      <alignment horizontal="left" vertical="top" wrapText="1"/>
    </xf>
    <xf numFmtId="0" fontId="10" fillId="17" borderId="0" xfId="0" applyFont="1" applyFill="1" applyAlignment="1">
      <alignment horizontal="left" vertical="top"/>
    </xf>
    <xf numFmtId="0" fontId="25" fillId="17" borderId="0" xfId="0" applyFont="1" applyFill="1" applyAlignment="1">
      <alignment horizontal="left" vertical="top"/>
    </xf>
    <xf numFmtId="0" fontId="0" fillId="17" borderId="0" xfId="0" applyFill="1" applyAlignment="1">
      <alignment horizontal="left" vertical="top"/>
    </xf>
    <xf numFmtId="0" fontId="10" fillId="0" borderId="0" xfId="0" applyFont="1" applyAlignment="1">
      <alignment horizontal="left" vertical="top"/>
    </xf>
    <xf numFmtId="0" fontId="21" fillId="17" borderId="0" xfId="0" applyFont="1" applyFill="1" applyAlignment="1">
      <alignment horizontal="left" vertical="top"/>
    </xf>
    <xf numFmtId="0" fontId="21" fillId="0" borderId="0" xfId="0" applyFont="1" applyAlignment="1">
      <alignment horizontal="left" vertical="top"/>
    </xf>
    <xf numFmtId="9" fontId="13" fillId="17" borderId="0" xfId="0" applyNumberFormat="1" applyFont="1" applyFill="1" applyAlignment="1">
      <alignment horizontal="left" vertical="top" wrapText="1"/>
    </xf>
    <xf numFmtId="0" fontId="2" fillId="0" borderId="0" xfId="0" applyFont="1" applyAlignment="1">
      <alignment horizontal="left" vertical="top"/>
    </xf>
    <xf numFmtId="0" fontId="0" fillId="17" borderId="30" xfId="0" applyFill="1" applyBorder="1" applyAlignment="1">
      <alignment horizontal="left" vertical="top"/>
    </xf>
    <xf numFmtId="0" fontId="21" fillId="20" borderId="28" xfId="0" applyFont="1" applyFill="1" applyBorder="1" applyAlignment="1">
      <alignment horizontal="left" vertical="top" wrapText="1"/>
    </xf>
    <xf numFmtId="0" fontId="10" fillId="9" borderId="48" xfId="0" applyFont="1" applyFill="1" applyBorder="1" applyAlignment="1">
      <alignment horizontal="left" vertical="top" wrapText="1"/>
    </xf>
    <xf numFmtId="0" fontId="27" fillId="42" borderId="48" xfId="0" applyFont="1" applyFill="1" applyBorder="1" applyAlignment="1">
      <alignment horizontal="left" vertical="top"/>
    </xf>
    <xf numFmtId="0" fontId="23" fillId="0" borderId="48" xfId="1" applyFont="1" applyBorder="1" applyAlignment="1">
      <alignment horizontal="left" vertical="top" wrapText="1"/>
    </xf>
    <xf numFmtId="0" fontId="21" fillId="2" borderId="48" xfId="0" applyFont="1" applyFill="1" applyBorder="1" applyAlignment="1">
      <alignment horizontal="left" vertical="top" wrapText="1"/>
    </xf>
    <xf numFmtId="0" fontId="21" fillId="0" borderId="53" xfId="0" applyFont="1" applyBorder="1" applyAlignment="1">
      <alignment horizontal="left" vertical="top" wrapText="1"/>
    </xf>
    <xf numFmtId="0" fontId="10" fillId="9" borderId="54" xfId="0" applyFont="1" applyFill="1" applyBorder="1" applyAlignment="1">
      <alignment horizontal="left" vertical="top" wrapText="1"/>
    </xf>
    <xf numFmtId="0" fontId="21" fillId="50" borderId="55" xfId="0" applyFont="1" applyFill="1" applyBorder="1" applyAlignment="1">
      <alignment horizontal="left" vertical="top"/>
    </xf>
    <xf numFmtId="0" fontId="21" fillId="10" borderId="21" xfId="0" applyFont="1" applyFill="1" applyBorder="1" applyAlignment="1">
      <alignment horizontal="left" vertical="top"/>
    </xf>
    <xf numFmtId="0" fontId="21" fillId="0" borderId="45" xfId="0" applyFont="1" applyBorder="1" applyAlignment="1">
      <alignment horizontal="left" vertical="top" wrapText="1"/>
    </xf>
    <xf numFmtId="0" fontId="21" fillId="0" borderId="56" xfId="0" applyFont="1" applyBorder="1" applyAlignment="1">
      <alignment horizontal="left" vertical="top" wrapText="1"/>
    </xf>
    <xf numFmtId="0" fontId="21" fillId="0" borderId="21" xfId="0" applyFont="1" applyBorder="1" applyAlignment="1">
      <alignment vertical="top" wrapText="1"/>
    </xf>
    <xf numFmtId="0" fontId="31" fillId="0" borderId="53" xfId="1" applyFont="1" applyBorder="1" applyAlignment="1">
      <alignment horizontal="left" vertical="top" wrapText="1"/>
    </xf>
    <xf numFmtId="0" fontId="31" fillId="0" borderId="28" xfId="1" applyFont="1" applyBorder="1" applyAlignment="1">
      <alignment horizontal="left" vertical="top" wrapText="1"/>
    </xf>
    <xf numFmtId="0" fontId="21" fillId="0" borderId="28" xfId="0" applyFont="1" applyBorder="1" applyAlignment="1">
      <alignment horizontal="left" vertical="top"/>
    </xf>
    <xf numFmtId="0" fontId="2" fillId="30" borderId="18" xfId="0" applyFont="1" applyFill="1" applyBorder="1"/>
    <xf numFmtId="0" fontId="33" fillId="17" borderId="0" xfId="0" applyFont="1" applyFill="1" applyAlignment="1">
      <alignment horizontal="left" vertical="top"/>
    </xf>
    <xf numFmtId="0" fontId="14" fillId="39" borderId="45" xfId="0" applyFont="1" applyFill="1" applyBorder="1" applyAlignment="1">
      <alignment horizontal="left" vertical="top" wrapText="1"/>
    </xf>
    <xf numFmtId="0" fontId="34" fillId="40" borderId="28" xfId="0" applyFont="1" applyFill="1" applyBorder="1" applyAlignment="1">
      <alignment horizontal="left" vertical="top" wrapText="1"/>
    </xf>
    <xf numFmtId="0" fontId="35" fillId="40" borderId="48" xfId="0" applyFont="1" applyFill="1" applyBorder="1" applyAlignment="1">
      <alignment horizontal="left" vertical="top"/>
    </xf>
    <xf numFmtId="0" fontId="14" fillId="39" borderId="28" xfId="0" applyFont="1" applyFill="1" applyBorder="1" applyAlignment="1">
      <alignment horizontal="left" vertical="top" wrapText="1"/>
    </xf>
    <xf numFmtId="0" fontId="35" fillId="17" borderId="0" xfId="0" applyFont="1" applyFill="1" applyAlignment="1">
      <alignment horizontal="left" vertical="top"/>
    </xf>
    <xf numFmtId="0" fontId="35" fillId="0" borderId="0" xfId="0" applyFont="1" applyAlignment="1">
      <alignment horizontal="left" vertical="top"/>
    </xf>
    <xf numFmtId="0" fontId="1" fillId="0" borderId="28" xfId="1" applyBorder="1" applyAlignment="1">
      <alignment horizontal="left" vertical="top" wrapText="1"/>
    </xf>
    <xf numFmtId="0" fontId="31" fillId="0" borderId="48" xfId="1" applyFont="1" applyBorder="1" applyAlignment="1">
      <alignment horizontal="left" vertical="top" wrapText="1"/>
    </xf>
    <xf numFmtId="0" fontId="14" fillId="31" borderId="28" xfId="0" applyFont="1" applyFill="1" applyBorder="1" applyAlignment="1">
      <alignment horizontal="left" vertical="top" wrapText="1"/>
    </xf>
    <xf numFmtId="0" fontId="14" fillId="24" borderId="45" xfId="0" applyFont="1" applyFill="1" applyBorder="1" applyAlignment="1">
      <alignment horizontal="left" vertical="top" wrapText="1"/>
    </xf>
    <xf numFmtId="0" fontId="14" fillId="43" borderId="28" xfId="0" applyFont="1" applyFill="1" applyBorder="1" applyAlignment="1">
      <alignment horizontal="left" vertical="top" wrapText="1"/>
    </xf>
    <xf numFmtId="0" fontId="14" fillId="46" borderId="45" xfId="0" applyFont="1" applyFill="1" applyBorder="1" applyAlignment="1">
      <alignment horizontal="left" vertical="top" wrapText="1"/>
    </xf>
    <xf numFmtId="0" fontId="14" fillId="48" borderId="28" xfId="0" applyFont="1" applyFill="1" applyBorder="1" applyAlignment="1">
      <alignment horizontal="left" vertical="top" wrapText="1"/>
    </xf>
    <xf numFmtId="0" fontId="10" fillId="49" borderId="45" xfId="0" applyFont="1" applyFill="1" applyBorder="1" applyAlignment="1">
      <alignment horizontal="left" vertical="top" wrapText="1"/>
    </xf>
    <xf numFmtId="0" fontId="21" fillId="45" borderId="28" xfId="0" applyFont="1" applyFill="1" applyBorder="1" applyAlignment="1">
      <alignment horizontal="left" vertical="top" wrapText="1"/>
    </xf>
    <xf numFmtId="0" fontId="14" fillId="24" borderId="1" xfId="0" applyFont="1" applyFill="1" applyBorder="1" applyAlignment="1">
      <alignment vertical="center" wrapText="1"/>
    </xf>
    <xf numFmtId="0" fontId="14" fillId="24" borderId="1" xfId="0" applyFont="1" applyFill="1" applyBorder="1" applyAlignment="1">
      <alignment horizontal="center" vertical="center" wrapText="1"/>
    </xf>
    <xf numFmtId="0" fontId="14" fillId="17" borderId="0" xfId="0" applyFont="1" applyFill="1" applyAlignment="1">
      <alignment vertical="center"/>
    </xf>
    <xf numFmtId="0" fontId="37" fillId="0" borderId="0" xfId="0" applyFont="1"/>
    <xf numFmtId="0" fontId="14" fillId="23" borderId="28" xfId="0" applyFont="1" applyFill="1" applyBorder="1" applyAlignment="1">
      <alignment horizontal="left" vertical="top" wrapText="1"/>
    </xf>
    <xf numFmtId="0" fontId="14" fillId="23" borderId="28" xfId="0" applyFont="1" applyFill="1" applyBorder="1" applyAlignment="1">
      <alignment horizontal="center" vertical="center" wrapText="1"/>
    </xf>
    <xf numFmtId="0" fontId="14" fillId="17" borderId="0" xfId="0" applyFont="1" applyFill="1" applyAlignment="1">
      <alignment vertical="top"/>
    </xf>
    <xf numFmtId="0" fontId="3" fillId="18" borderId="17" xfId="1" applyFont="1" applyFill="1" applyBorder="1"/>
    <xf numFmtId="0" fontId="2" fillId="18" borderId="18" xfId="0" applyFont="1" applyFill="1" applyBorder="1"/>
    <xf numFmtId="0" fontId="4" fillId="18" borderId="14" xfId="0" applyFont="1" applyFill="1" applyBorder="1" applyAlignment="1">
      <alignment wrapText="1"/>
    </xf>
    <xf numFmtId="0" fontId="1" fillId="0" borderId="48" xfId="1" applyFill="1" applyBorder="1" applyAlignment="1">
      <alignment horizontal="left" vertical="top" wrapText="1"/>
    </xf>
    <xf numFmtId="0" fontId="2" fillId="0" borderId="0" xfId="1" applyFont="1" applyAlignment="1">
      <alignment vertical="top"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4" fillId="31"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7" xfId="1" applyFont="1" applyBorder="1" applyAlignment="1">
      <alignment vertical="top" wrapText="1"/>
    </xf>
    <xf numFmtId="0" fontId="2" fillId="0" borderId="57" xfId="0" applyFont="1" applyBorder="1" applyAlignment="1">
      <alignment horizontal="center" vertical="center" wrapText="1"/>
    </xf>
    <xf numFmtId="0" fontId="22" fillId="10" borderId="54" xfId="0" applyFont="1" applyFill="1" applyBorder="1" applyAlignment="1">
      <alignment horizontal="left" vertical="top" wrapText="1"/>
    </xf>
    <xf numFmtId="0" fontId="24" fillId="9" borderId="55" xfId="0" applyFont="1" applyFill="1" applyBorder="1" applyAlignment="1">
      <alignment horizontal="left" vertical="top" wrapText="1"/>
    </xf>
    <xf numFmtId="0" fontId="21" fillId="0" borderId="21" xfId="0" applyFont="1" applyBorder="1" applyAlignment="1">
      <alignment horizontal="left" vertical="top"/>
    </xf>
    <xf numFmtId="0" fontId="2" fillId="4" borderId="60" xfId="0" applyFont="1" applyFill="1" applyBorder="1" applyAlignment="1">
      <alignment horizontal="center" vertical="center" wrapText="1"/>
    </xf>
    <xf numFmtId="0" fontId="2" fillId="0" borderId="58" xfId="1" applyFont="1" applyBorder="1" applyAlignment="1">
      <alignment vertical="top" wrapText="1"/>
    </xf>
    <xf numFmtId="0" fontId="17" fillId="30" borderId="45" xfId="0" applyFont="1" applyFill="1" applyBorder="1" applyAlignment="1">
      <alignment horizontal="left" vertical="top" wrapText="1"/>
    </xf>
    <xf numFmtId="0" fontId="38" fillId="0" borderId="48" xfId="1" applyFont="1" applyBorder="1" applyAlignment="1">
      <alignment horizontal="left" vertical="top" wrapText="1"/>
    </xf>
    <xf numFmtId="0" fontId="2" fillId="0" borderId="1" xfId="1" applyFont="1" applyFill="1" applyBorder="1" applyAlignment="1">
      <alignment horizontal="left" vertical="top" wrapText="1"/>
    </xf>
    <xf numFmtId="0" fontId="2" fillId="0" borderId="1" xfId="1" applyFont="1" applyFill="1" applyBorder="1" applyAlignment="1">
      <alignment vertical="top" wrapText="1"/>
    </xf>
    <xf numFmtId="0" fontId="17" fillId="26" borderId="45" xfId="0" applyFont="1" applyFill="1" applyBorder="1" applyAlignment="1">
      <alignment horizontal="left" vertical="top" wrapText="1"/>
    </xf>
    <xf numFmtId="0" fontId="2" fillId="0" borderId="2" xfId="0" applyFont="1" applyBorder="1" applyAlignment="1">
      <alignment horizontal="center" vertical="center" wrapText="1"/>
    </xf>
    <xf numFmtId="0" fontId="14" fillId="24" borderId="4" xfId="0" applyFont="1" applyFill="1" applyBorder="1" applyAlignment="1">
      <alignment horizontal="center" vertical="center" wrapText="1"/>
    </xf>
    <xf numFmtId="0" fontId="2" fillId="0" borderId="6" xfId="1" applyFont="1" applyFill="1" applyBorder="1" applyAlignment="1">
      <alignment vertical="top" wrapText="1"/>
    </xf>
    <xf numFmtId="0" fontId="2" fillId="0" borderId="0" xfId="1" applyFont="1" applyFill="1" applyAlignment="1">
      <alignment vertical="top" wrapText="1"/>
    </xf>
    <xf numFmtId="0" fontId="2" fillId="0" borderId="44" xfId="0" applyFont="1" applyBorder="1" applyAlignment="1">
      <alignment horizontal="center" vertical="center" wrapText="1"/>
    </xf>
    <xf numFmtId="0" fontId="2" fillId="0" borderId="14" xfId="1" applyFont="1" applyBorder="1" applyAlignment="1">
      <alignment wrapText="1"/>
    </xf>
    <xf numFmtId="0" fontId="39" fillId="0" borderId="1" xfId="1" applyFont="1" applyBorder="1" applyAlignment="1">
      <alignment horizontal="left" vertical="center" wrapText="1"/>
    </xf>
    <xf numFmtId="164" fontId="21" fillId="2" borderId="1" xfId="0" applyNumberFormat="1" applyFont="1" applyFill="1" applyBorder="1" applyAlignment="1">
      <alignment horizontal="center" vertical="center" textRotation="90" wrapText="1"/>
    </xf>
    <xf numFmtId="0" fontId="21" fillId="2" borderId="1" xfId="0" applyFont="1" applyFill="1" applyBorder="1" applyAlignment="1">
      <alignment horizontal="center" vertical="center" textRotation="90" wrapText="1"/>
    </xf>
    <xf numFmtId="164" fontId="21" fillId="0" borderId="1" xfId="0" applyNumberFormat="1" applyFont="1" applyBorder="1" applyAlignment="1">
      <alignment horizontal="center" vertical="center" textRotation="90" wrapText="1"/>
    </xf>
    <xf numFmtId="0" fontId="21" fillId="0" borderId="1" xfId="0" applyFont="1" applyBorder="1" applyAlignment="1">
      <alignment horizontal="center" vertical="center" textRotation="90" wrapText="1"/>
    </xf>
    <xf numFmtId="0" fontId="6" fillId="0" borderId="35" xfId="0" applyFont="1" applyBorder="1" applyAlignment="1">
      <alignment vertical="center" wrapText="1"/>
    </xf>
    <xf numFmtId="0" fontId="6" fillId="0" borderId="36" xfId="0" applyFont="1" applyBorder="1" applyAlignment="1">
      <alignment horizontal="center" vertical="center"/>
    </xf>
    <xf numFmtId="9" fontId="21" fillId="0" borderId="36" xfId="0" applyNumberFormat="1" applyFont="1" applyBorder="1" applyAlignment="1">
      <alignment horizontal="center" vertical="center" wrapText="1"/>
    </xf>
    <xf numFmtId="0" fontId="6" fillId="0" borderId="36" xfId="0" applyFont="1" applyBorder="1" applyAlignment="1">
      <alignment horizontal="center" vertical="center" wrapText="1"/>
    </xf>
    <xf numFmtId="9" fontId="21" fillId="0" borderId="37" xfId="0" applyNumberFormat="1" applyFont="1" applyBorder="1" applyAlignment="1">
      <alignment horizontal="center" vertical="center" wrapText="1"/>
    </xf>
    <xf numFmtId="0" fontId="6" fillId="30" borderId="38" xfId="0" applyFont="1" applyFill="1" applyBorder="1" applyAlignment="1">
      <alignment vertical="center" wrapText="1"/>
    </xf>
    <xf numFmtId="0" fontId="21" fillId="0" borderId="21" xfId="0" applyFont="1" applyBorder="1" applyAlignment="1">
      <alignment horizontal="center" vertical="center" wrapText="1"/>
    </xf>
    <xf numFmtId="9" fontId="21" fillId="0" borderId="21" xfId="0" applyNumberFormat="1" applyFont="1" applyBorder="1" applyAlignment="1">
      <alignment horizontal="center" vertical="center" wrapText="1"/>
    </xf>
    <xf numFmtId="9" fontId="21" fillId="0" borderId="39" xfId="0" applyNumberFormat="1" applyFont="1" applyBorder="1" applyAlignment="1">
      <alignment horizontal="center" vertical="center" wrapText="1"/>
    </xf>
    <xf numFmtId="0" fontId="6" fillId="26" borderId="38" xfId="0" applyFont="1" applyFill="1" applyBorder="1" applyAlignment="1">
      <alignment vertical="center" wrapText="1"/>
    </xf>
    <xf numFmtId="0" fontId="6" fillId="45" borderId="38" xfId="0" applyFont="1" applyFill="1" applyBorder="1" applyAlignment="1">
      <alignment vertical="center" wrapText="1"/>
    </xf>
    <xf numFmtId="0" fontId="6" fillId="22" borderId="40" xfId="0" applyFont="1" applyFill="1" applyBorder="1" applyAlignment="1">
      <alignment vertical="center" wrapText="1"/>
    </xf>
    <xf numFmtId="0" fontId="21" fillId="0" borderId="41" xfId="0" applyFont="1" applyBorder="1" applyAlignment="1">
      <alignment horizontal="center" vertical="center" wrapText="1"/>
    </xf>
    <xf numFmtId="9" fontId="21" fillId="0" borderId="41" xfId="0" applyNumberFormat="1" applyFont="1" applyBorder="1" applyAlignment="1">
      <alignment horizontal="center" vertical="center" wrapText="1"/>
    </xf>
    <xf numFmtId="9" fontId="21" fillId="0" borderId="41" xfId="0" applyNumberFormat="1" applyFont="1" applyBorder="1" applyAlignment="1">
      <alignment horizontal="center" vertical="center"/>
    </xf>
    <xf numFmtId="9" fontId="21" fillId="0" borderId="42" xfId="0" applyNumberFormat="1" applyFont="1" applyBorder="1" applyAlignment="1">
      <alignment horizontal="center" vertical="center" wrapText="1"/>
    </xf>
    <xf numFmtId="0" fontId="6" fillId="0" borderId="21" xfId="0" applyFont="1" applyBorder="1" applyAlignment="1">
      <alignment horizontal="center" vertical="center"/>
    </xf>
    <xf numFmtId="0" fontId="6" fillId="0" borderId="21" xfId="0" applyFont="1" applyBorder="1" applyAlignment="1">
      <alignment horizontal="center" vertical="center" wrapText="1"/>
    </xf>
    <xf numFmtId="0" fontId="6" fillId="0" borderId="41" xfId="0" applyFont="1" applyBorder="1" applyAlignment="1">
      <alignment horizontal="center" vertical="center"/>
    </xf>
    <xf numFmtId="0" fontId="6" fillId="0" borderId="41" xfId="0" applyFont="1" applyBorder="1" applyAlignment="1">
      <alignment horizontal="center" vertical="center" wrapText="1"/>
    </xf>
    <xf numFmtId="0" fontId="10" fillId="17" borderId="0" xfId="0" applyFont="1" applyFill="1" applyAlignment="1">
      <alignment horizontal="center" vertical="center"/>
    </xf>
    <xf numFmtId="0" fontId="10" fillId="44" borderId="0" xfId="1" applyFont="1" applyFill="1" applyAlignment="1">
      <alignment horizontal="center" vertical="center"/>
    </xf>
    <xf numFmtId="0" fontId="10" fillId="0" borderId="0" xfId="0" applyFont="1" applyAlignment="1">
      <alignment horizontal="center" vertical="center"/>
    </xf>
    <xf numFmtId="0" fontId="10" fillId="0" borderId="0" xfId="1" applyFont="1" applyFill="1" applyAlignment="1">
      <alignment horizontal="center" vertical="center"/>
    </xf>
    <xf numFmtId="0" fontId="10" fillId="0" borderId="14" xfId="0" applyFont="1" applyBorder="1" applyAlignment="1">
      <alignment horizontal="center" vertical="center"/>
    </xf>
    <xf numFmtId="0" fontId="10" fillId="17" borderId="14"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4" fillId="41" borderId="14" xfId="0" applyFont="1" applyFill="1" applyBorder="1" applyAlignment="1">
      <alignment horizontal="left" vertical="center" wrapText="1"/>
    </xf>
    <xf numFmtId="0" fontId="14" fillId="41" borderId="50" xfId="0" applyFont="1" applyFill="1" applyBorder="1" applyAlignment="1">
      <alignment horizontal="left" vertical="center" wrapText="1"/>
    </xf>
    <xf numFmtId="0" fontId="14" fillId="41" borderId="49" xfId="0" applyFont="1" applyFill="1" applyBorder="1" applyAlignment="1">
      <alignment horizontal="left" vertical="center"/>
    </xf>
    <xf numFmtId="0" fontId="14" fillId="41" borderId="29" xfId="0" applyFont="1" applyFill="1" applyBorder="1" applyAlignment="1">
      <alignment horizontal="left" vertical="center"/>
    </xf>
    <xf numFmtId="0" fontId="21" fillId="0" borderId="48" xfId="1" applyFont="1" applyFill="1" applyBorder="1" applyAlignment="1">
      <alignment horizontal="left" vertical="top" wrapText="1"/>
    </xf>
    <xf numFmtId="0" fontId="1" fillId="0" borderId="28" xfId="1" applyFill="1" applyBorder="1" applyAlignment="1">
      <alignment horizontal="left" vertical="top" wrapText="1"/>
    </xf>
    <xf numFmtId="9" fontId="43" fillId="23" borderId="28" xfId="0" applyNumberFormat="1" applyFont="1" applyFill="1" applyBorder="1" applyAlignment="1">
      <alignment horizontal="center" vertical="center" wrapText="1"/>
    </xf>
    <xf numFmtId="9" fontId="44" fillId="19" borderId="1" xfId="0" applyNumberFormat="1" applyFont="1" applyFill="1" applyBorder="1" applyAlignment="1">
      <alignment horizontal="center" vertical="center" wrapText="1"/>
    </xf>
    <xf numFmtId="9" fontId="43" fillId="27" borderId="1" xfId="0" applyNumberFormat="1" applyFont="1" applyFill="1" applyBorder="1" applyAlignment="1">
      <alignment horizontal="center" vertical="center" wrapText="1"/>
    </xf>
    <xf numFmtId="9" fontId="43" fillId="31" borderId="1" xfId="0" applyNumberFormat="1" applyFont="1" applyFill="1" applyBorder="1" applyAlignment="1">
      <alignment horizontal="center" vertical="center" wrapText="1"/>
    </xf>
    <xf numFmtId="9" fontId="43" fillId="31" borderId="4" xfId="0" applyNumberFormat="1" applyFont="1" applyFill="1" applyBorder="1" applyAlignment="1">
      <alignment horizontal="center" vertical="center" wrapText="1"/>
    </xf>
    <xf numFmtId="0" fontId="10" fillId="50" borderId="28" xfId="0" applyFont="1" applyFill="1" applyBorder="1" applyAlignment="1">
      <alignment horizontal="left" vertical="top" wrapText="1"/>
    </xf>
    <xf numFmtId="0" fontId="2" fillId="0" borderId="21" xfId="0" applyFont="1" applyBorder="1" applyAlignment="1">
      <alignment horizontal="center" vertical="center"/>
    </xf>
    <xf numFmtId="0" fontId="2" fillId="0" borderId="59" xfId="0" applyFont="1" applyBorder="1" applyAlignment="1">
      <alignment horizontal="center" vertical="center"/>
    </xf>
    <xf numFmtId="0" fontId="2" fillId="0" borderId="58" xfId="0" applyFont="1" applyBorder="1" applyAlignment="1">
      <alignment horizontal="center" vertical="center"/>
    </xf>
    <xf numFmtId="0" fontId="8" fillId="30" borderId="17" xfId="0" applyFont="1" applyFill="1" applyBorder="1" applyAlignment="1">
      <alignment horizontal="left" vertical="top" wrapText="1"/>
    </xf>
    <xf numFmtId="0" fontId="46" fillId="6" borderId="0" xfId="0" applyFont="1" applyFill="1" applyAlignment="1">
      <alignment horizontal="left" vertical="top" wrapText="1"/>
    </xf>
    <xf numFmtId="0" fontId="46" fillId="6" borderId="0" xfId="0" applyFont="1" applyFill="1" applyAlignment="1">
      <alignment vertical="top"/>
    </xf>
    <xf numFmtId="0" fontId="21" fillId="17" borderId="0" xfId="0" applyFont="1" applyFill="1" applyAlignment="1">
      <alignment vertical="top"/>
    </xf>
    <xf numFmtId="0" fontId="21" fillId="0" borderId="0" xfId="0" applyFont="1" applyAlignment="1">
      <alignment vertical="top"/>
    </xf>
    <xf numFmtId="0" fontId="2" fillId="17" borderId="0" xfId="0" applyFont="1" applyFill="1" applyAlignment="1">
      <alignment horizontal="left" vertical="top"/>
    </xf>
    <xf numFmtId="0" fontId="2" fillId="0" borderId="0" xfId="0" applyFont="1" applyAlignment="1">
      <alignment horizontal="left" vertical="top" wrapText="1"/>
    </xf>
    <xf numFmtId="0" fontId="2" fillId="0" borderId="0" xfId="0" applyFont="1" applyAlignment="1">
      <alignment vertical="top" wrapText="1"/>
    </xf>
    <xf numFmtId="14" fontId="2" fillId="0" borderId="0" xfId="0" applyNumberFormat="1" applyFont="1" applyAlignment="1">
      <alignment vertical="top"/>
    </xf>
    <xf numFmtId="0" fontId="2" fillId="0" borderId="0" xfId="0" applyFont="1" applyAlignment="1">
      <alignment vertical="top"/>
    </xf>
    <xf numFmtId="0" fontId="2" fillId="17" borderId="0" xfId="0" applyFont="1" applyFill="1" applyAlignment="1">
      <alignment vertical="top"/>
    </xf>
    <xf numFmtId="166" fontId="2" fillId="0" borderId="0" xfId="0" applyNumberFormat="1" applyFont="1" applyAlignment="1">
      <alignment horizontal="left" vertical="top"/>
    </xf>
    <xf numFmtId="14" fontId="2" fillId="0" borderId="0" xfId="0" applyNumberFormat="1" applyFont="1" applyAlignment="1">
      <alignment horizontal="left" vertical="top"/>
    </xf>
    <xf numFmtId="166" fontId="2" fillId="0" borderId="0" xfId="0" applyNumberFormat="1" applyFont="1" applyAlignment="1">
      <alignment vertical="top"/>
    </xf>
    <xf numFmtId="0" fontId="2" fillId="55" borderId="0" xfId="0" applyFont="1" applyFill="1" applyAlignment="1">
      <alignment horizontal="left" vertical="top"/>
    </xf>
    <xf numFmtId="0" fontId="2" fillId="55" borderId="0" xfId="0" applyFont="1" applyFill="1" applyAlignment="1">
      <alignment horizontal="left" vertical="top" wrapText="1"/>
    </xf>
    <xf numFmtId="166" fontId="2" fillId="55" borderId="0" xfId="0" applyNumberFormat="1" applyFont="1" applyFill="1" applyAlignment="1">
      <alignment horizontal="left" vertical="top"/>
    </xf>
    <xf numFmtId="0" fontId="6" fillId="45" borderId="21" xfId="1" applyFont="1" applyFill="1" applyBorder="1" applyAlignment="1">
      <alignment vertical="top" wrapText="1"/>
    </xf>
    <xf numFmtId="0" fontId="3" fillId="30" borderId="17" xfId="1" applyFont="1" applyFill="1" applyBorder="1"/>
    <xf numFmtId="0" fontId="3" fillId="30" borderId="61" xfId="1" applyFont="1" applyFill="1" applyBorder="1"/>
    <xf numFmtId="0" fontId="2" fillId="30" borderId="62" xfId="0" applyFont="1" applyFill="1" applyBorder="1"/>
    <xf numFmtId="0" fontId="2" fillId="30" borderId="17" xfId="0" applyFont="1" applyFill="1" applyBorder="1" applyAlignment="1">
      <alignment horizontal="left" wrapText="1"/>
    </xf>
    <xf numFmtId="0" fontId="2" fillId="30" borderId="18" xfId="0" applyFont="1" applyFill="1" applyBorder="1" applyAlignment="1">
      <alignment horizontal="left" wrapText="1"/>
    </xf>
    <xf numFmtId="0" fontId="9" fillId="21" borderId="4" xfId="0" applyFont="1" applyFill="1" applyBorder="1" applyAlignment="1">
      <alignment horizontal="left" vertical="top" wrapText="1"/>
    </xf>
    <xf numFmtId="0" fontId="12" fillId="22" borderId="5" xfId="0" applyFont="1" applyFill="1" applyBorder="1"/>
    <xf numFmtId="0" fontId="12" fillId="22" borderId="6" xfId="0" applyFont="1" applyFill="1" applyBorder="1"/>
    <xf numFmtId="0" fontId="9" fillId="5" borderId="8" xfId="0" applyFont="1" applyFill="1" applyBorder="1" applyAlignment="1">
      <alignment horizontal="left" vertical="top" wrapText="1"/>
    </xf>
    <xf numFmtId="0" fontId="2" fillId="0" borderId="8" xfId="0" applyFont="1" applyBorder="1"/>
    <xf numFmtId="0" fontId="2" fillId="0" borderId="27" xfId="0" applyFont="1" applyBorder="1"/>
    <xf numFmtId="0" fontId="9" fillId="25" borderId="4" xfId="0" applyFont="1" applyFill="1" applyBorder="1" applyAlignment="1">
      <alignment horizontal="left" vertical="top" wrapText="1"/>
    </xf>
    <xf numFmtId="0" fontId="2" fillId="26" borderId="5" xfId="0" applyFont="1" applyFill="1" applyBorder="1"/>
    <xf numFmtId="0" fontId="2" fillId="26" borderId="6" xfId="0" applyFont="1" applyFill="1" applyBorder="1"/>
    <xf numFmtId="0" fontId="9" fillId="29" borderId="4" xfId="0" applyFont="1" applyFill="1" applyBorder="1" applyAlignment="1">
      <alignment horizontal="left" vertical="top" wrapText="1"/>
    </xf>
    <xf numFmtId="0" fontId="9" fillId="29" borderId="5" xfId="0" applyFont="1" applyFill="1" applyBorder="1" applyAlignment="1">
      <alignment horizontal="left" vertical="top" wrapText="1"/>
    </xf>
    <xf numFmtId="0" fontId="12" fillId="30" borderId="5" xfId="0" applyFont="1" applyFill="1" applyBorder="1"/>
    <xf numFmtId="0" fontId="12" fillId="30" borderId="6" xfId="0" applyFont="1" applyFill="1" applyBorder="1"/>
  </cellXfs>
  <cellStyles count="2">
    <cellStyle name="Hyperlink" xfId="1" builtinId="8"/>
    <cellStyle name="Normal" xfId="0" builtinId="0"/>
  </cellStyles>
  <dxfs count="47">
    <dxf>
      <fill>
        <patternFill>
          <bgColor theme="0" tint="-0.14996795556505021"/>
        </patternFill>
      </fill>
    </dxf>
    <dxf>
      <fill>
        <patternFill>
          <bgColor rgb="FFFFFF00"/>
        </patternFill>
      </fill>
    </dxf>
    <dxf>
      <font>
        <color auto="1"/>
      </font>
      <fill>
        <patternFill>
          <bgColor theme="5" tint="0.79998168889431442"/>
        </patternFill>
      </fill>
    </dxf>
    <dxf>
      <font>
        <color auto="1"/>
      </font>
      <fill>
        <patternFill>
          <bgColor theme="7" tint="0.79998168889431442"/>
        </patternFill>
      </fill>
    </dxf>
    <dxf>
      <font>
        <color theme="0"/>
      </font>
      <fill>
        <patternFill>
          <bgColor rgb="FF1D9243"/>
        </patternFill>
      </fill>
    </dxf>
    <dxf>
      <fill>
        <patternFill>
          <fgColor auto="1"/>
          <bgColor theme="9" tint="0.3999450666829432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0" tint="-0.14996795556505021"/>
        </patternFill>
      </fill>
    </dxf>
    <dxf>
      <fill>
        <patternFill>
          <bgColor rgb="FFFFFF00"/>
        </patternFill>
      </fill>
    </dxf>
    <dxf>
      <font>
        <color auto="1"/>
      </font>
      <fill>
        <patternFill>
          <bgColor theme="5" tint="0.79998168889431442"/>
        </patternFill>
      </fill>
    </dxf>
    <dxf>
      <font>
        <color auto="1"/>
      </font>
      <fill>
        <patternFill>
          <bgColor theme="7" tint="0.79998168889431442"/>
        </patternFill>
      </fill>
    </dxf>
    <dxf>
      <font>
        <color theme="0"/>
      </font>
      <fill>
        <patternFill>
          <bgColor rgb="FF1D9243"/>
        </patternFill>
      </fill>
    </dxf>
    <dxf>
      <fill>
        <patternFill>
          <fgColor auto="1"/>
          <bgColor theme="9" tint="0.3999450666829432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patternType="none"/>
      </fill>
    </dxf>
    <dxf>
      <fill>
        <patternFill patternType="solid">
          <fgColor rgb="FFBFBFBF"/>
          <bgColor rgb="FFBFBFBF"/>
        </patternFill>
      </fill>
    </dxf>
    <dxf>
      <font>
        <color theme="0"/>
      </font>
      <fill>
        <patternFill patternType="solid">
          <fgColor theme="1"/>
          <bgColor theme="1"/>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colors>
    <mruColors>
      <color rgb="FF1D9243"/>
      <color rgb="FF1A62AE"/>
      <color rgb="FFFDAE42"/>
      <color rgb="FFF16627"/>
      <color rgb="FFFFC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Leadership Total Rated 1 or 2: All 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Profile!$B$42</c:f>
              <c:strCache>
                <c:ptCount val="1"/>
                <c:pt idx="0">
                  <c:v>Leadership Total: All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Profile!$C$41:$F$41</c:f>
              <c:strCache>
                <c:ptCount val="4"/>
                <c:pt idx="0">
                  <c:v>Time 5: 06/04/24</c:v>
                </c:pt>
                <c:pt idx="1">
                  <c:v>Time 6: 11/01/24</c:v>
                </c:pt>
                <c:pt idx="2">
                  <c:v>Time 3:
(mm/dd/yyyy)</c:v>
                </c:pt>
                <c:pt idx="3">
                  <c:v>Time 4:
(mm/dd/yyyy)</c:v>
                </c:pt>
              </c:strCache>
            </c:strRef>
          </c:cat>
          <c:val>
            <c:numRef>
              <c:f>Profile!$C$42:$F$42</c:f>
              <c:numCache>
                <c:formatCode>0%</c:formatCode>
                <c:ptCount val="4"/>
                <c:pt idx="0">
                  <c:v>0.5</c:v>
                </c:pt>
                <c:pt idx="1">
                  <c:v>0.7142857142857143</c:v>
                </c:pt>
                <c:pt idx="2">
                  <c:v>0</c:v>
                </c:pt>
                <c:pt idx="3">
                  <c:v>0</c:v>
                </c:pt>
              </c:numCache>
            </c:numRef>
          </c:val>
          <c:smooth val="0"/>
          <c:extLst>
            <c:ext xmlns:c16="http://schemas.microsoft.com/office/drawing/2014/chart" uri="{C3380CC4-5D6E-409C-BE32-E72D297353CC}">
              <c16:uniqueId val="{00000000-F8BA-E84C-8B35-16C9968F9BA3}"/>
            </c:ext>
          </c:extLst>
        </c:ser>
        <c:dLbls>
          <c:showLegendKey val="0"/>
          <c:showVal val="0"/>
          <c:showCatName val="0"/>
          <c:showSerName val="0"/>
          <c:showPercent val="0"/>
          <c:showBubbleSize val="0"/>
        </c:dLbls>
        <c:marker val="1"/>
        <c:smooth val="0"/>
        <c:axId val="1154261536"/>
        <c:axId val="541505456"/>
      </c:lineChart>
      <c:catAx>
        <c:axId val="1154261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41505456"/>
        <c:crosses val="autoZero"/>
        <c:auto val="1"/>
        <c:lblAlgn val="ctr"/>
        <c:lblOffset val="100"/>
        <c:noMultiLvlLbl val="0"/>
      </c:catAx>
      <c:valAx>
        <c:axId val="541505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154261536"/>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Coaches Total Rated 1 or 2: All 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Profile!$G$42</c:f>
              <c:strCache>
                <c:ptCount val="1"/>
                <c:pt idx="0">
                  <c:v>Coaches Total: All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Profile!$H$41:$K$41</c:f>
              <c:strCache>
                <c:ptCount val="4"/>
                <c:pt idx="0">
                  <c:v>Time 5: 06/04/24</c:v>
                </c:pt>
                <c:pt idx="1">
                  <c:v>Time 6: 11/01/24</c:v>
                </c:pt>
                <c:pt idx="2">
                  <c:v>Time 3:
(mm/dd/yyyy)</c:v>
                </c:pt>
                <c:pt idx="3">
                  <c:v>Time 4:
(mm/dd/yyyy)</c:v>
                </c:pt>
              </c:strCache>
            </c:strRef>
          </c:cat>
          <c:val>
            <c:numRef>
              <c:f>Profile!$H$42:$K$42</c:f>
              <c:numCache>
                <c:formatCode>0%</c:formatCode>
                <c:ptCount val="4"/>
                <c:pt idx="0">
                  <c:v>0.61904761904761907</c:v>
                </c:pt>
                <c:pt idx="1">
                  <c:v>0.80952380952380953</c:v>
                </c:pt>
                <c:pt idx="2">
                  <c:v>0</c:v>
                </c:pt>
                <c:pt idx="3">
                  <c:v>0</c:v>
                </c:pt>
              </c:numCache>
            </c:numRef>
          </c:val>
          <c:smooth val="0"/>
          <c:extLst>
            <c:ext xmlns:c16="http://schemas.microsoft.com/office/drawing/2014/chart" uri="{C3380CC4-5D6E-409C-BE32-E72D297353CC}">
              <c16:uniqueId val="{00000000-B615-994F-BD57-AFDA2079512E}"/>
            </c:ext>
          </c:extLst>
        </c:ser>
        <c:dLbls>
          <c:showLegendKey val="0"/>
          <c:showVal val="0"/>
          <c:showCatName val="0"/>
          <c:showSerName val="0"/>
          <c:showPercent val="0"/>
          <c:showBubbleSize val="0"/>
        </c:dLbls>
        <c:marker val="1"/>
        <c:smooth val="0"/>
        <c:axId val="439819567"/>
        <c:axId val="445168303"/>
      </c:lineChart>
      <c:catAx>
        <c:axId val="439819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45168303"/>
        <c:crosses val="autoZero"/>
        <c:auto val="1"/>
        <c:lblAlgn val="ctr"/>
        <c:lblOffset val="100"/>
        <c:noMultiLvlLbl val="0"/>
      </c:catAx>
      <c:valAx>
        <c:axId val="445168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3981956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Practitioners Total Rated 1 or</a:t>
            </a:r>
            <a:r>
              <a:rPr lang="en-US" baseline="0"/>
              <a:t> 2</a:t>
            </a:r>
            <a:r>
              <a:rPr lang="en-US"/>
              <a:t>: All 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Profile!$L$42</c:f>
              <c:strCache>
                <c:ptCount val="1"/>
                <c:pt idx="0">
                  <c:v>Practitioners Total: All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Profile!$M$41:$P$41</c:f>
              <c:strCache>
                <c:ptCount val="4"/>
                <c:pt idx="0">
                  <c:v>Time 5: 06/04/24</c:v>
                </c:pt>
                <c:pt idx="1">
                  <c:v>Time 6: 11/01/24</c:v>
                </c:pt>
                <c:pt idx="2">
                  <c:v>Time 3:
(mm/dd/yyyy)</c:v>
                </c:pt>
                <c:pt idx="3">
                  <c:v>Time 4:
(mm/dd/yyyy)</c:v>
                </c:pt>
              </c:strCache>
            </c:strRef>
          </c:cat>
          <c:val>
            <c:numRef>
              <c:f>Profile!$M$42:$P$42</c:f>
              <c:numCache>
                <c:formatCode>0%</c:formatCode>
                <c:ptCount val="4"/>
                <c:pt idx="0">
                  <c:v>0.38461538461538464</c:v>
                </c:pt>
                <c:pt idx="1">
                  <c:v>0.53846153846153844</c:v>
                </c:pt>
                <c:pt idx="2">
                  <c:v>0</c:v>
                </c:pt>
                <c:pt idx="3">
                  <c:v>0</c:v>
                </c:pt>
              </c:numCache>
            </c:numRef>
          </c:val>
          <c:smooth val="0"/>
          <c:extLst>
            <c:ext xmlns:c16="http://schemas.microsoft.com/office/drawing/2014/chart" uri="{C3380CC4-5D6E-409C-BE32-E72D297353CC}">
              <c16:uniqueId val="{00000000-CD68-CC4D-93E8-50133FD470A1}"/>
            </c:ext>
          </c:extLst>
        </c:ser>
        <c:dLbls>
          <c:showLegendKey val="0"/>
          <c:showVal val="0"/>
          <c:showCatName val="0"/>
          <c:showSerName val="0"/>
          <c:showPercent val="0"/>
          <c:showBubbleSize val="0"/>
        </c:dLbls>
        <c:marker val="1"/>
        <c:smooth val="0"/>
        <c:axId val="149033551"/>
        <c:axId val="149026975"/>
      </c:lineChart>
      <c:catAx>
        <c:axId val="149033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49026975"/>
        <c:crosses val="autoZero"/>
        <c:auto val="1"/>
        <c:lblAlgn val="ctr"/>
        <c:lblOffset val="100"/>
        <c:noMultiLvlLbl val="0"/>
      </c:catAx>
      <c:valAx>
        <c:axId val="1490269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4903355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TOTAL % of 62 Indicators </a:t>
            </a:r>
          </a:p>
          <a:p>
            <a:pPr>
              <a:defRPr>
                <a:solidFill>
                  <a:schemeClr val="tx1"/>
                </a:solidFill>
              </a:defRPr>
            </a:pPr>
            <a:r>
              <a:rPr lang="en-US"/>
              <a:t>Rated 1 or 2 Across Roles and 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Profile!$Q$42</c:f>
              <c:strCache>
                <c:ptCount val="1"/>
                <c:pt idx="0">
                  <c:v>TOTAL % of 62 Indicators Across Roles and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Profile!$R$41:$U$41</c:f>
              <c:strCache>
                <c:ptCount val="4"/>
                <c:pt idx="0">
                  <c:v>Time 5: 06/04/24</c:v>
                </c:pt>
                <c:pt idx="1">
                  <c:v>Time 6: 11/01/24</c:v>
                </c:pt>
                <c:pt idx="2">
                  <c:v>Time 3:
(mm/dd/yyyy)</c:v>
                </c:pt>
                <c:pt idx="3">
                  <c:v>Time 4:
(mm/dd/yyyy)</c:v>
                </c:pt>
              </c:strCache>
            </c:strRef>
          </c:cat>
          <c:val>
            <c:numRef>
              <c:f>Profile!$R$42:$U$42</c:f>
              <c:numCache>
                <c:formatCode>0.0%</c:formatCode>
                <c:ptCount val="4"/>
                <c:pt idx="0">
                  <c:v>0.5161290322580645</c:v>
                </c:pt>
                <c:pt idx="1">
                  <c:v>0.70967741935483875</c:v>
                </c:pt>
                <c:pt idx="2">
                  <c:v>0</c:v>
                </c:pt>
                <c:pt idx="3">
                  <c:v>0</c:v>
                </c:pt>
              </c:numCache>
            </c:numRef>
          </c:val>
          <c:smooth val="0"/>
          <c:extLst>
            <c:ext xmlns:c16="http://schemas.microsoft.com/office/drawing/2014/chart" uri="{C3380CC4-5D6E-409C-BE32-E72D297353CC}">
              <c16:uniqueId val="{00000000-2613-1147-9039-5FDC22D21B84}"/>
            </c:ext>
          </c:extLst>
        </c:ser>
        <c:dLbls>
          <c:showLegendKey val="0"/>
          <c:showVal val="0"/>
          <c:showCatName val="0"/>
          <c:showSerName val="0"/>
          <c:showPercent val="0"/>
          <c:showBubbleSize val="0"/>
        </c:dLbls>
        <c:marker val="1"/>
        <c:smooth val="0"/>
        <c:axId val="1999843424"/>
        <c:axId val="2000123392"/>
      </c:lineChart>
      <c:catAx>
        <c:axId val="199984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000123392"/>
        <c:crosses val="autoZero"/>
        <c:auto val="1"/>
        <c:lblAlgn val="ctr"/>
        <c:lblOffset val="100"/>
        <c:noMultiLvlLbl val="0"/>
      </c:catAx>
      <c:valAx>
        <c:axId val="2000123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999843424"/>
        <c:crosses val="autoZero"/>
        <c:crossBetween val="between"/>
        <c:minorUnit val="0.01"/>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svg"/><Relationship Id="rId3" Type="http://schemas.openxmlformats.org/officeDocument/2006/relationships/image" Target="../media/image3.png"/><Relationship Id="rId7" Type="http://schemas.openxmlformats.org/officeDocument/2006/relationships/image" Target="../media/image7.sv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png"/><Relationship Id="rId15" Type="http://schemas.openxmlformats.org/officeDocument/2006/relationships/image" Target="../media/image1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3289300</xdr:colOff>
      <xdr:row>0</xdr:row>
      <xdr:rowOff>203200</xdr:rowOff>
    </xdr:from>
    <xdr:to>
      <xdr:col>0</xdr:col>
      <xdr:colOff>7099300</xdr:colOff>
      <xdr:row>1</xdr:row>
      <xdr:rowOff>73865</xdr:rowOff>
    </xdr:to>
    <xdr:pic>
      <xdr:nvPicPr>
        <xdr:cNvPr id="12" name="Picture 11" descr="PBC-DIDM Logo">
          <a:extLst>
            <a:ext uri="{FF2B5EF4-FFF2-40B4-BE49-F238E27FC236}">
              <a16:creationId xmlns:a16="http://schemas.microsoft.com/office/drawing/2014/main" id="{7D3B75AA-FF53-96E8-6C09-A61228F5D1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89300" y="203200"/>
          <a:ext cx="3810000" cy="1381965"/>
        </a:xfrm>
        <a:prstGeom prst="rect">
          <a:avLst/>
        </a:prstGeom>
      </xdr:spPr>
    </xdr:pic>
    <xdr:clientData/>
  </xdr:twoCellAnchor>
  <xdr:twoCellAnchor editAs="oneCell">
    <xdr:from>
      <xdr:col>1</xdr:col>
      <xdr:colOff>50800</xdr:colOff>
      <xdr:row>7</xdr:row>
      <xdr:rowOff>152400</xdr:rowOff>
    </xdr:from>
    <xdr:to>
      <xdr:col>1</xdr:col>
      <xdr:colOff>2413000</xdr:colOff>
      <xdr:row>7</xdr:row>
      <xdr:rowOff>1239012</xdr:rowOff>
    </xdr:to>
    <xdr:pic>
      <xdr:nvPicPr>
        <xdr:cNvPr id="14" name="Picture 13" descr="Sources of Effort and Effect Data Logo">
          <a:extLst>
            <a:ext uri="{FF2B5EF4-FFF2-40B4-BE49-F238E27FC236}">
              <a16:creationId xmlns:a16="http://schemas.microsoft.com/office/drawing/2014/main" id="{D8BEED19-026C-950B-852B-7F663BEEAC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10500" y="5295900"/>
          <a:ext cx="2362200" cy="1086612"/>
        </a:xfrm>
        <a:prstGeom prst="rect">
          <a:avLst/>
        </a:prstGeom>
      </xdr:spPr>
    </xdr:pic>
    <xdr:clientData/>
  </xdr:twoCellAnchor>
  <xdr:twoCellAnchor editAs="oneCell">
    <xdr:from>
      <xdr:col>1</xdr:col>
      <xdr:colOff>0</xdr:colOff>
      <xdr:row>10</xdr:row>
      <xdr:rowOff>0</xdr:rowOff>
    </xdr:from>
    <xdr:to>
      <xdr:col>1</xdr:col>
      <xdr:colOff>2438400</xdr:colOff>
      <xdr:row>11</xdr:row>
      <xdr:rowOff>190500</xdr:rowOff>
    </xdr:to>
    <xdr:pic>
      <xdr:nvPicPr>
        <xdr:cNvPr id="16" name="Picture 15" descr="PBC-DIDM Effort and Effect Cascade Logo">
          <a:extLst>
            <a:ext uri="{FF2B5EF4-FFF2-40B4-BE49-F238E27FC236}">
              <a16:creationId xmlns:a16="http://schemas.microsoft.com/office/drawing/2014/main" id="{F724200E-5C82-8418-13EE-88DB149D9F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759700" y="7073900"/>
          <a:ext cx="2438400" cy="1447800"/>
        </a:xfrm>
        <a:prstGeom prst="rect">
          <a:avLst/>
        </a:prstGeom>
      </xdr:spPr>
    </xdr:pic>
    <xdr:clientData/>
  </xdr:twoCellAnchor>
  <xdr:twoCellAnchor editAs="oneCell">
    <xdr:from>
      <xdr:col>1</xdr:col>
      <xdr:colOff>495300</xdr:colOff>
      <xdr:row>13</xdr:row>
      <xdr:rowOff>0</xdr:rowOff>
    </xdr:from>
    <xdr:to>
      <xdr:col>1</xdr:col>
      <xdr:colOff>2247900</xdr:colOff>
      <xdr:row>15</xdr:row>
      <xdr:rowOff>118175</xdr:rowOff>
    </xdr:to>
    <xdr:pic>
      <xdr:nvPicPr>
        <xdr:cNvPr id="18" name="Picture 17" descr="Prepare-Look-Think-Act (PLTA) Process Logo">
          <a:extLst>
            <a:ext uri="{FF2B5EF4-FFF2-40B4-BE49-F238E27FC236}">
              <a16:creationId xmlns:a16="http://schemas.microsoft.com/office/drawing/2014/main" id="{62FD5CF1-06C4-52AA-7B07-CF152600228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55000" y="9004300"/>
          <a:ext cx="1752600" cy="1604075"/>
        </a:xfrm>
        <a:prstGeom prst="rect">
          <a:avLst/>
        </a:prstGeom>
      </xdr:spPr>
    </xdr:pic>
    <xdr:clientData/>
  </xdr:twoCellAnchor>
  <xdr:twoCellAnchor editAs="oneCell">
    <xdr:from>
      <xdr:col>1</xdr:col>
      <xdr:colOff>736600</xdr:colOff>
      <xdr:row>3</xdr:row>
      <xdr:rowOff>139701</xdr:rowOff>
    </xdr:from>
    <xdr:to>
      <xdr:col>1</xdr:col>
      <xdr:colOff>2120900</xdr:colOff>
      <xdr:row>5</xdr:row>
      <xdr:rowOff>413541</xdr:rowOff>
    </xdr:to>
    <xdr:pic>
      <xdr:nvPicPr>
        <xdr:cNvPr id="20" name="Picture 19" descr="PBC-DIDM Implementation Profile Tiers Logo">
          <a:extLst>
            <a:ext uri="{FF2B5EF4-FFF2-40B4-BE49-F238E27FC236}">
              <a16:creationId xmlns:a16="http://schemas.microsoft.com/office/drawing/2014/main" id="{2D389A8C-080E-ECB5-29C8-32DC8C63CF5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96300" y="3733801"/>
          <a:ext cx="1384300" cy="1150140"/>
        </a:xfrm>
        <a:prstGeom prst="rect">
          <a:avLst/>
        </a:prstGeom>
      </xdr:spPr>
    </xdr:pic>
    <xdr:clientData/>
  </xdr:twoCellAnchor>
  <xdr:twoCellAnchor editAs="oneCell">
    <xdr:from>
      <xdr:col>1</xdr:col>
      <xdr:colOff>723900</xdr:colOff>
      <xdr:row>18</xdr:row>
      <xdr:rowOff>114300</xdr:rowOff>
    </xdr:from>
    <xdr:to>
      <xdr:col>1</xdr:col>
      <xdr:colOff>1930400</xdr:colOff>
      <xdr:row>19</xdr:row>
      <xdr:rowOff>50800</xdr:rowOff>
    </xdr:to>
    <xdr:pic>
      <xdr:nvPicPr>
        <xdr:cNvPr id="22" name="Graphic 21" descr="Laptop with internet logo">
          <a:extLst>
            <a:ext uri="{FF2B5EF4-FFF2-40B4-BE49-F238E27FC236}">
              <a16:creationId xmlns:a16="http://schemas.microsoft.com/office/drawing/2014/main" id="{8CFFBE63-4F50-F4AD-8A6B-6DCCF4DC29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483600" y="12598400"/>
          <a:ext cx="1206500" cy="1206500"/>
        </a:xfrm>
        <a:prstGeom prst="rect">
          <a:avLst/>
        </a:prstGeom>
      </xdr:spPr>
    </xdr:pic>
    <xdr:clientData/>
  </xdr:twoCellAnchor>
  <xdr:twoCellAnchor editAs="oneCell">
    <xdr:from>
      <xdr:col>1</xdr:col>
      <xdr:colOff>381000</xdr:colOff>
      <xdr:row>20</xdr:row>
      <xdr:rowOff>508000</xdr:rowOff>
    </xdr:from>
    <xdr:to>
      <xdr:col>1</xdr:col>
      <xdr:colOff>2032000</xdr:colOff>
      <xdr:row>20</xdr:row>
      <xdr:rowOff>2159000</xdr:rowOff>
    </xdr:to>
    <xdr:pic>
      <xdr:nvPicPr>
        <xdr:cNvPr id="24" name="Graphic 23" descr="Chat bubble logo">
          <a:extLst>
            <a:ext uri="{FF2B5EF4-FFF2-40B4-BE49-F238E27FC236}">
              <a16:creationId xmlns:a16="http://schemas.microsoft.com/office/drawing/2014/main" id="{51492DB6-DFEA-5624-95D3-9A15DB2A991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8140700" y="14643100"/>
          <a:ext cx="1651000" cy="1651000"/>
        </a:xfrm>
        <a:prstGeom prst="rect">
          <a:avLst/>
        </a:prstGeom>
      </xdr:spPr>
    </xdr:pic>
    <xdr:clientData/>
  </xdr:twoCellAnchor>
  <xdr:twoCellAnchor editAs="oneCell">
    <xdr:from>
      <xdr:col>1</xdr:col>
      <xdr:colOff>825500</xdr:colOff>
      <xdr:row>22</xdr:row>
      <xdr:rowOff>558800</xdr:rowOff>
    </xdr:from>
    <xdr:to>
      <xdr:col>1</xdr:col>
      <xdr:colOff>2006600</xdr:colOff>
      <xdr:row>22</xdr:row>
      <xdr:rowOff>1739900</xdr:rowOff>
    </xdr:to>
    <xdr:pic>
      <xdr:nvPicPr>
        <xdr:cNvPr id="28" name="Graphic 27" descr="Aspiration with solid fill">
          <a:extLst>
            <a:ext uri="{FF2B5EF4-FFF2-40B4-BE49-F238E27FC236}">
              <a16:creationId xmlns:a16="http://schemas.microsoft.com/office/drawing/2014/main" id="{046A74F3-6AE1-3EC8-6D04-1158D80A50E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8585200" y="19888200"/>
          <a:ext cx="1181100" cy="1181100"/>
        </a:xfrm>
        <a:prstGeom prst="rect">
          <a:avLst/>
        </a:prstGeom>
      </xdr:spPr>
    </xdr:pic>
    <xdr:clientData/>
  </xdr:twoCellAnchor>
  <xdr:twoCellAnchor editAs="oneCell">
    <xdr:from>
      <xdr:col>1</xdr:col>
      <xdr:colOff>558800</xdr:colOff>
      <xdr:row>23</xdr:row>
      <xdr:rowOff>723900</xdr:rowOff>
    </xdr:from>
    <xdr:to>
      <xdr:col>1</xdr:col>
      <xdr:colOff>2057400</xdr:colOff>
      <xdr:row>23</xdr:row>
      <xdr:rowOff>2222500</xdr:rowOff>
    </xdr:to>
    <xdr:pic>
      <xdr:nvPicPr>
        <xdr:cNvPr id="30" name="Graphic 29" descr="Route (Two Pins With A Path) with solid fill">
          <a:extLst>
            <a:ext uri="{FF2B5EF4-FFF2-40B4-BE49-F238E27FC236}">
              <a16:creationId xmlns:a16="http://schemas.microsoft.com/office/drawing/2014/main" id="{AE7C3303-594A-6575-3339-E9ACE0022D0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8318500" y="21920200"/>
          <a:ext cx="1498600" cy="1498600"/>
        </a:xfrm>
        <a:prstGeom prst="rect">
          <a:avLst/>
        </a:prstGeom>
      </xdr:spPr>
    </xdr:pic>
    <xdr:clientData/>
  </xdr:twoCellAnchor>
  <xdr:twoCellAnchor editAs="oneCell">
    <xdr:from>
      <xdr:col>1</xdr:col>
      <xdr:colOff>520700</xdr:colOff>
      <xdr:row>20</xdr:row>
      <xdr:rowOff>5168900</xdr:rowOff>
    </xdr:from>
    <xdr:to>
      <xdr:col>1</xdr:col>
      <xdr:colOff>2070100</xdr:colOff>
      <xdr:row>21</xdr:row>
      <xdr:rowOff>1549400</xdr:rowOff>
    </xdr:to>
    <xdr:pic>
      <xdr:nvPicPr>
        <xdr:cNvPr id="2" name="Graphic 1" descr="Building Brick Wall ">
          <a:extLst>
            <a:ext uri="{FF2B5EF4-FFF2-40B4-BE49-F238E27FC236}">
              <a16:creationId xmlns:a16="http://schemas.microsoft.com/office/drawing/2014/main" id="{76583CA5-2F02-E748-A418-8BD4A83648A3}"/>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8788400" y="18592800"/>
          <a:ext cx="1549400" cy="154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xdr:colOff>
      <xdr:row>7</xdr:row>
      <xdr:rowOff>812800</xdr:rowOff>
    </xdr:from>
    <xdr:to>
      <xdr:col>4</xdr:col>
      <xdr:colOff>584200</xdr:colOff>
      <xdr:row>8</xdr:row>
      <xdr:rowOff>457200</xdr:rowOff>
    </xdr:to>
    <xdr:graphicFrame macro="">
      <xdr:nvGraphicFramePr>
        <xdr:cNvPr id="5" name="Chart 4" descr="Percent of Leadership Indicators scored as partial or yes on the PBC-DIDM Implementation Profile across tiers.">
          <a:extLst>
            <a:ext uri="{FF2B5EF4-FFF2-40B4-BE49-F238E27FC236}">
              <a16:creationId xmlns:a16="http://schemas.microsoft.com/office/drawing/2014/main" id="{70BBE40C-3812-2A40-9000-42D53C49A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139700</xdr:colOff>
      <xdr:row>7</xdr:row>
      <xdr:rowOff>863600</xdr:rowOff>
    </xdr:from>
    <xdr:to>
      <xdr:col>9</xdr:col>
      <xdr:colOff>584200</xdr:colOff>
      <xdr:row>8</xdr:row>
      <xdr:rowOff>431800</xdr:rowOff>
    </xdr:to>
    <xdr:graphicFrame macro="">
      <xdr:nvGraphicFramePr>
        <xdr:cNvPr id="6" name="Chart 5" descr="Percent of Coach Indicators scored as partial or yes on the PBC-DIDM Implementation Profile across tiers.">
          <a:extLst>
            <a:ext uri="{FF2B5EF4-FFF2-40B4-BE49-F238E27FC236}">
              <a16:creationId xmlns:a16="http://schemas.microsoft.com/office/drawing/2014/main" id="{EBF7C57B-91D6-D445-A0F2-7A45F1A7D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12700</xdr:colOff>
      <xdr:row>7</xdr:row>
      <xdr:rowOff>876300</xdr:rowOff>
    </xdr:from>
    <xdr:to>
      <xdr:col>14</xdr:col>
      <xdr:colOff>508000</xdr:colOff>
      <xdr:row>8</xdr:row>
      <xdr:rowOff>444500</xdr:rowOff>
    </xdr:to>
    <xdr:graphicFrame macro="">
      <xdr:nvGraphicFramePr>
        <xdr:cNvPr id="7" name="Chart 6" descr="Percent of Practitioner Indicators scored as partial or yes on the PBC-DIDM Implementation Profile across tiers.">
          <a:extLst>
            <a:ext uri="{FF2B5EF4-FFF2-40B4-BE49-F238E27FC236}">
              <a16:creationId xmlns:a16="http://schemas.microsoft.com/office/drawing/2014/main" id="{1BEE57D2-049F-8B49-BCB7-8BC6183C08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711200</xdr:colOff>
      <xdr:row>7</xdr:row>
      <xdr:rowOff>889000</xdr:rowOff>
    </xdr:from>
    <xdr:to>
      <xdr:col>19</xdr:col>
      <xdr:colOff>482600</xdr:colOff>
      <xdr:row>8</xdr:row>
      <xdr:rowOff>495300</xdr:rowOff>
    </xdr:to>
    <xdr:graphicFrame macro="">
      <xdr:nvGraphicFramePr>
        <xdr:cNvPr id="8" name="Chart 7" descr="Percent of Indicators scored as partial or yes on the PBC-DIDM Implementation Profile across tiers and roles.">
          <a:extLst>
            <a:ext uri="{FF2B5EF4-FFF2-40B4-BE49-F238E27FC236}">
              <a16:creationId xmlns:a16="http://schemas.microsoft.com/office/drawing/2014/main" id="{E673E37C-C910-EF4E-8039-86C740580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534577</xdr:colOff>
      <xdr:row>0</xdr:row>
      <xdr:rowOff>457201</xdr:rowOff>
    </xdr:from>
    <xdr:to>
      <xdr:col>21</xdr:col>
      <xdr:colOff>49388</xdr:colOff>
      <xdr:row>0</xdr:row>
      <xdr:rowOff>3721101</xdr:rowOff>
    </xdr:to>
    <xdr:pic>
      <xdr:nvPicPr>
        <xdr:cNvPr id="9" name="Picture 8" descr="Prepare-Look-Think-Act (PLTA) Process Logo">
          <a:extLst>
            <a:ext uri="{FF2B5EF4-FFF2-40B4-BE49-F238E27FC236}">
              <a16:creationId xmlns:a16="http://schemas.microsoft.com/office/drawing/2014/main" id="{3299F503-A951-094F-A86E-49BD674188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854577" y="457201"/>
          <a:ext cx="3566111" cy="3263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pbcdidm.com/model/effort-and-effect/" TargetMode="External"/><Relationship Id="rId7" Type="http://schemas.openxmlformats.org/officeDocument/2006/relationships/hyperlink" Target="mailto:pbcdidm@coe.ufl.edu?subject=PBC-DIDM%20Data%20Mapping%20Tool" TargetMode="External"/><Relationship Id="rId2" Type="http://schemas.openxmlformats.org/officeDocument/2006/relationships/hyperlink" Target="https://pbcdidm.com/model/plta-process/" TargetMode="External"/><Relationship Id="rId1" Type="http://schemas.openxmlformats.org/officeDocument/2006/relationships/hyperlink" Target="https://pbcdidm.com/model/cascade/" TargetMode="External"/><Relationship Id="rId6" Type="http://schemas.openxmlformats.org/officeDocument/2006/relationships/hyperlink" Target="https://creativecommons.org/licenses/by-nc-nd/4.0/" TargetMode="External"/><Relationship Id="rId5" Type="http://schemas.openxmlformats.org/officeDocument/2006/relationships/hyperlink" Target="https://pbcdidm.com/resources/" TargetMode="External"/><Relationship Id="rId4" Type="http://schemas.openxmlformats.org/officeDocument/2006/relationships/hyperlink" Target="https://pbcdidm.com/model/profil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bcdidm.com/model/plta-process/" TargetMode="External"/><Relationship Id="rId13" Type="http://schemas.openxmlformats.org/officeDocument/2006/relationships/hyperlink" Target="https://pbcdidm.com/model/effort-and-effect/" TargetMode="External"/><Relationship Id="rId3" Type="http://schemas.openxmlformats.org/officeDocument/2006/relationships/hyperlink" Target="https://pbcdidm.com/model/plta-process/" TargetMode="External"/><Relationship Id="rId7" Type="http://schemas.openxmlformats.org/officeDocument/2006/relationships/hyperlink" Target="https://pbcdidm.com/model/plta-process/" TargetMode="External"/><Relationship Id="rId12" Type="http://schemas.openxmlformats.org/officeDocument/2006/relationships/hyperlink" Target="https://pbcdidm.com/" TargetMode="External"/><Relationship Id="rId2" Type="http://schemas.openxmlformats.org/officeDocument/2006/relationships/hyperlink" Target="https://pbcdidm.com/model/plta-process/" TargetMode="External"/><Relationship Id="rId1" Type="http://schemas.openxmlformats.org/officeDocument/2006/relationships/hyperlink" Target="https://pbcdidm.com/use/leadership-teams-2/" TargetMode="External"/><Relationship Id="rId6" Type="http://schemas.openxmlformats.org/officeDocument/2006/relationships/hyperlink" Target="https://pbcdidm.com/model/plta-process/" TargetMode="External"/><Relationship Id="rId11" Type="http://schemas.openxmlformats.org/officeDocument/2006/relationships/hyperlink" Target="https://ceecs.education.ufl.edu/atoz/p-practice-based-coaching/" TargetMode="External"/><Relationship Id="rId5" Type="http://schemas.openxmlformats.org/officeDocument/2006/relationships/hyperlink" Target="https://pbcdidm.com/model/plta-process/" TargetMode="External"/><Relationship Id="rId10" Type="http://schemas.openxmlformats.org/officeDocument/2006/relationships/hyperlink" Target="https://pbcdidm.com/model/plta-process/" TargetMode="External"/><Relationship Id="rId4" Type="http://schemas.openxmlformats.org/officeDocument/2006/relationships/hyperlink" Target="https://pbcdidm.com/model/plta-process/" TargetMode="External"/><Relationship Id="rId9" Type="http://schemas.openxmlformats.org/officeDocument/2006/relationships/hyperlink" Target="https://pbcdidm.com/model/plta-process/" TargetMode="External"/><Relationship Id="rId14" Type="http://schemas.openxmlformats.org/officeDocument/2006/relationships/hyperlink" Target="https://pbcdidm.com/model/effort-and-effec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935A4-B1C9-984D-97E5-43CFCFB66C5B}">
  <dimension ref="A1:B27"/>
  <sheetViews>
    <sheetView workbookViewId="0">
      <pane ySplit="2" topLeftCell="A3" activePane="bottomLeft" state="frozen"/>
      <selection pane="bottomLeft" activeCell="E5" sqref="E5"/>
    </sheetView>
  </sheetViews>
  <sheetFormatPr baseColWidth="10" defaultRowHeight="16" x14ac:dyDescent="0.2"/>
  <cols>
    <col min="1" max="1" width="108.5" style="3" customWidth="1"/>
    <col min="2" max="2" width="32.5" style="3" customWidth="1"/>
    <col min="3" max="16384" width="10.83203125" style="3"/>
  </cols>
  <sheetData>
    <row r="1" spans="1:2" ht="119" customHeight="1" x14ac:dyDescent="0.2">
      <c r="A1" s="1"/>
      <c r="B1" s="2"/>
    </row>
    <row r="2" spans="1:2" x14ac:dyDescent="0.2">
      <c r="A2" s="254"/>
      <c r="B2" s="255"/>
    </row>
    <row r="3" spans="1:2" ht="38" x14ac:dyDescent="0.2">
      <c r="A3" s="256" t="s">
        <v>115</v>
      </c>
      <c r="B3" s="256"/>
    </row>
    <row r="4" spans="1:2" ht="51" customHeight="1" x14ac:dyDescent="0.2">
      <c r="A4" s="12" t="s">
        <v>52</v>
      </c>
      <c r="B4" s="6"/>
    </row>
    <row r="5" spans="1:2" ht="18" customHeight="1" x14ac:dyDescent="0.2">
      <c r="A5" s="7" t="s">
        <v>53</v>
      </c>
      <c r="B5" s="6"/>
    </row>
    <row r="6" spans="1:2" ht="37" customHeight="1" x14ac:dyDescent="0.2">
      <c r="A6" s="7"/>
      <c r="B6" s="6"/>
    </row>
    <row r="7" spans="1:2" ht="34" customHeight="1" x14ac:dyDescent="0.2">
      <c r="A7" s="256" t="s">
        <v>112</v>
      </c>
      <c r="B7" s="256"/>
    </row>
    <row r="8" spans="1:2" ht="102" x14ac:dyDescent="0.2">
      <c r="A8" s="5" t="s">
        <v>148</v>
      </c>
      <c r="B8" s="6"/>
    </row>
    <row r="9" spans="1:2" ht="17" x14ac:dyDescent="0.2">
      <c r="A9" s="7" t="s">
        <v>51</v>
      </c>
      <c r="B9" s="6"/>
    </row>
    <row r="10" spans="1:2" x14ac:dyDescent="0.2">
      <c r="A10" s="7"/>
      <c r="B10" s="6"/>
    </row>
    <row r="11" spans="1:2" ht="99" customHeight="1" x14ac:dyDescent="0.2">
      <c r="A11" s="12" t="s">
        <v>147</v>
      </c>
      <c r="B11" s="6"/>
    </row>
    <row r="12" spans="1:2" ht="17" x14ac:dyDescent="0.2">
      <c r="A12" s="7" t="s">
        <v>48</v>
      </c>
      <c r="B12" s="6"/>
    </row>
    <row r="13" spans="1:2" ht="29" customHeight="1" x14ac:dyDescent="0.2">
      <c r="A13" s="8"/>
      <c r="B13" s="6"/>
    </row>
    <row r="14" spans="1:2" ht="100" customHeight="1" x14ac:dyDescent="0.2">
      <c r="A14" s="9" t="s">
        <v>146</v>
      </c>
      <c r="B14" s="6"/>
    </row>
    <row r="15" spans="1:2" ht="17" x14ac:dyDescent="0.2">
      <c r="A15" s="7" t="s">
        <v>49</v>
      </c>
      <c r="B15" s="6"/>
    </row>
    <row r="16" spans="1:2" ht="31" customHeight="1" x14ac:dyDescent="0.2">
      <c r="A16" s="8"/>
      <c r="B16" s="6"/>
    </row>
    <row r="17" spans="1:2" ht="33" customHeight="1" x14ac:dyDescent="0.2">
      <c r="A17" s="256" t="s">
        <v>113</v>
      </c>
      <c r="B17" s="256"/>
    </row>
    <row r="18" spans="1:2" ht="57" x14ac:dyDescent="0.2">
      <c r="A18" s="10" t="s">
        <v>116</v>
      </c>
      <c r="B18" s="11" t="s">
        <v>50</v>
      </c>
    </row>
    <row r="19" spans="1:2" ht="100" customHeight="1" x14ac:dyDescent="0.2">
      <c r="A19" s="12" t="s">
        <v>149</v>
      </c>
      <c r="B19" s="13"/>
    </row>
    <row r="20" spans="1:2" ht="34" x14ac:dyDescent="0.2">
      <c r="A20" s="7" t="s">
        <v>54</v>
      </c>
      <c r="B20" s="13"/>
    </row>
    <row r="21" spans="1:2" ht="320" customHeight="1" x14ac:dyDescent="0.2">
      <c r="A21" s="14" t="s">
        <v>239</v>
      </c>
      <c r="B21" s="4"/>
    </row>
    <row r="22" spans="1:2" ht="154" customHeight="1" x14ac:dyDescent="0.2">
      <c r="A22" s="328" t="s">
        <v>240</v>
      </c>
      <c r="B22" s="230"/>
    </row>
    <row r="23" spans="1:2" ht="148" customHeight="1" x14ac:dyDescent="0.2">
      <c r="A23" s="12" t="s">
        <v>117</v>
      </c>
      <c r="B23" s="6"/>
    </row>
    <row r="24" spans="1:2" ht="227" customHeight="1" thickBot="1" x14ac:dyDescent="0.25">
      <c r="A24" s="15" t="s">
        <v>150</v>
      </c>
      <c r="B24" s="16"/>
    </row>
    <row r="25" spans="1:2" ht="78" customHeight="1" x14ac:dyDescent="0.2">
      <c r="A25" s="349" t="s">
        <v>320</v>
      </c>
      <c r="B25" s="350"/>
    </row>
    <row r="26" spans="1:2" x14ac:dyDescent="0.2">
      <c r="A26" s="346" t="s">
        <v>47</v>
      </c>
      <c r="B26" s="230"/>
    </row>
    <row r="27" spans="1:2" x14ac:dyDescent="0.2">
      <c r="A27" s="347" t="s">
        <v>114</v>
      </c>
      <c r="B27" s="348"/>
    </row>
  </sheetData>
  <sheetProtection algorithmName="SHA-512" hashValue="tpPnyOm8yNmZrbDzKryNq8w2klsHfI46Ut7hjG2Mv2pxj6kiUSe0Q0l0s+iADOoMopXBfW2qJfU7yajezSGgvA==" saltValue="LlR0O9or8HSsajKACqddrA==" spinCount="100000" sheet="1" scenarios="1" formatColumns="0" formatRows="0" selectLockedCells="1" selectUnlockedCells="1"/>
  <mergeCells count="1">
    <mergeCell ref="A25:B25"/>
  </mergeCells>
  <hyperlinks>
    <hyperlink ref="A12" r:id="rId1" xr:uid="{51974F90-70A4-6545-A894-529914766172}"/>
    <hyperlink ref="A15" r:id="rId2" xr:uid="{942F0056-570F-6B4E-BB24-6D66311CCCD9}"/>
    <hyperlink ref="A9" r:id="rId3" xr:uid="{CDC2214F-27B6-804B-A803-4154D0687350}"/>
    <hyperlink ref="A5" r:id="rId4" display="Click here to learn more about the PBC-DIDM Implementation Profile on the website:pbcdidm.com" xr:uid="{BDA93B41-F99B-934B-AD9F-7F25FA678CB5}"/>
    <hyperlink ref="A20" r:id="rId5" display="Click here to access the Resource Library on the website: pbcdidm.com" xr:uid="{343706A2-0EA5-694C-948B-82C55966A3D8}"/>
    <hyperlink ref="A26" r:id="rId6" xr:uid="{348536EC-C04F-0C49-8BAF-4444E130DFDE}"/>
    <hyperlink ref="A27" r:id="rId7" display="For more information, contact pbcdidm@coe.ufl.edu" xr:uid="{E5E5759F-A1CA-C943-87A0-83FD0FF8AECF}"/>
  </hyperlinks>
  <pageMargins left="0.7" right="0.7" top="0.75" bottom="0.75" header="0.3" footer="0.3"/>
  <pageSetup orientation="portrait" horizontalDpi="0" verticalDpi="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4"/>
  <sheetViews>
    <sheetView zoomScaleNormal="100" workbookViewId="0">
      <pane ySplit="1" topLeftCell="A3" activePane="bottomLeft" state="frozen"/>
      <selection pane="bottomLeft" activeCell="C11" sqref="C11"/>
    </sheetView>
  </sheetViews>
  <sheetFormatPr baseColWidth="10" defaultColWidth="11.1640625" defaultRowHeight="15" customHeight="1" outlineLevelRow="1" x14ac:dyDescent="0.2"/>
  <cols>
    <col min="1" max="1" width="53.33203125" style="18" customWidth="1"/>
    <col min="2" max="2" width="40.33203125" style="18" customWidth="1"/>
    <col min="3" max="6" width="8.6640625" style="18" customWidth="1"/>
    <col min="7" max="7" width="40.1640625" style="18" customWidth="1"/>
    <col min="8" max="11" width="8.5" style="18" customWidth="1"/>
    <col min="12" max="12" width="40.5" style="18" customWidth="1"/>
    <col min="13" max="16" width="8.5" style="18" customWidth="1"/>
    <col min="17" max="26" width="15.83203125" style="18" customWidth="1"/>
    <col min="27" max="16384" width="11.1640625" style="18"/>
  </cols>
  <sheetData>
    <row r="1" spans="1:26" ht="152" customHeight="1" x14ac:dyDescent="0.2">
      <c r="A1" s="281" t="s">
        <v>226</v>
      </c>
      <c r="B1" s="17" t="s">
        <v>0</v>
      </c>
      <c r="C1" s="282" t="s">
        <v>233</v>
      </c>
      <c r="D1" s="283" t="s">
        <v>234</v>
      </c>
      <c r="E1" s="283" t="s">
        <v>1</v>
      </c>
      <c r="F1" s="283" t="s">
        <v>2</v>
      </c>
      <c r="G1" s="17" t="s">
        <v>3</v>
      </c>
      <c r="H1" s="284" t="str">
        <f t="shared" ref="H1:K1" si="0">C1</f>
        <v>Time 5: 06/04/24</v>
      </c>
      <c r="I1" s="285" t="str">
        <f t="shared" si="0"/>
        <v>Time 6: 11/01/24</v>
      </c>
      <c r="J1" s="285" t="str">
        <f t="shared" si="0"/>
        <v>Time 3:
(mm/dd/yyyy)</v>
      </c>
      <c r="K1" s="285" t="str">
        <f t="shared" si="0"/>
        <v>Time 4:
(mm/dd/yyyy)</v>
      </c>
      <c r="L1" s="17" t="s">
        <v>4</v>
      </c>
      <c r="M1" s="284" t="str">
        <f t="shared" ref="M1:P1" si="1">H1</f>
        <v>Time 5: 06/04/24</v>
      </c>
      <c r="N1" s="285" t="str">
        <f t="shared" si="1"/>
        <v>Time 6: 11/01/24</v>
      </c>
      <c r="O1" s="285" t="str">
        <f t="shared" si="1"/>
        <v>Time 3:
(mm/dd/yyyy)</v>
      </c>
      <c r="P1" s="285" t="str">
        <f t="shared" si="1"/>
        <v>Time 4:
(mm/dd/yyyy)</v>
      </c>
      <c r="Q1" s="81"/>
      <c r="R1" s="81"/>
      <c r="S1" s="81"/>
      <c r="T1" s="81"/>
      <c r="U1" s="81"/>
      <c r="V1" s="81"/>
      <c r="W1" s="81"/>
      <c r="X1" s="81"/>
      <c r="Y1" s="81"/>
      <c r="Z1" s="81"/>
    </row>
    <row r="2" spans="1:26" ht="67" customHeight="1" x14ac:dyDescent="0.2">
      <c r="A2" s="29" t="s">
        <v>5</v>
      </c>
      <c r="B2" s="154" t="s">
        <v>9</v>
      </c>
      <c r="C2" s="320">
        <f>COUNTIF(C3:C7,"&gt;0")/5</f>
        <v>0</v>
      </c>
      <c r="D2" s="320">
        <f>COUNTIF(D3:D7,"&gt;0")/5</f>
        <v>0</v>
      </c>
      <c r="E2" s="320">
        <f t="shared" ref="E2:F2" si="2">COUNTIF(E3:E7,"&gt;0")/5</f>
        <v>0</v>
      </c>
      <c r="F2" s="320">
        <f t="shared" si="2"/>
        <v>0</v>
      </c>
      <c r="G2" s="154" t="s">
        <v>10</v>
      </c>
      <c r="H2" s="320">
        <f>COUNTIF(H6:H7,"&gt;0")/2</f>
        <v>0</v>
      </c>
      <c r="I2" s="320">
        <f t="shared" ref="I2:K2" si="3">COUNTIF(I6:I7,"&gt;0")/2</f>
        <v>0</v>
      </c>
      <c r="J2" s="320">
        <f t="shared" si="3"/>
        <v>0</v>
      </c>
      <c r="K2" s="320">
        <f t="shared" si="3"/>
        <v>0</v>
      </c>
      <c r="L2" s="154" t="s">
        <v>89</v>
      </c>
      <c r="M2" s="320">
        <f>COUNTIF(M3:M7,"&gt;0")/5</f>
        <v>0</v>
      </c>
      <c r="N2" s="320">
        <f t="shared" ref="N2:P2" si="4">COUNTIF(N3:N7,"&gt;0")/5</f>
        <v>0</v>
      </c>
      <c r="O2" s="320">
        <f t="shared" si="4"/>
        <v>0</v>
      </c>
      <c r="P2" s="320">
        <f t="shared" si="4"/>
        <v>0</v>
      </c>
      <c r="Q2" s="82"/>
      <c r="R2" s="82"/>
      <c r="S2" s="82"/>
      <c r="T2" s="82"/>
      <c r="U2" s="82"/>
      <c r="V2" s="82"/>
      <c r="W2" s="82"/>
      <c r="X2" s="82"/>
      <c r="Y2" s="82"/>
      <c r="Z2" s="82"/>
    </row>
    <row r="3" spans="1:26" ht="85" hidden="1" outlineLevel="1" x14ac:dyDescent="0.2">
      <c r="A3" s="351" t="s">
        <v>6</v>
      </c>
      <c r="B3" s="131" t="s">
        <v>144</v>
      </c>
      <c r="C3" s="19"/>
      <c r="D3" s="19"/>
      <c r="E3" s="19"/>
      <c r="F3" s="19"/>
      <c r="G3" s="20"/>
      <c r="H3" s="20"/>
      <c r="I3" s="20"/>
      <c r="J3" s="20"/>
      <c r="K3" s="20"/>
      <c r="L3" s="135" t="s">
        <v>119</v>
      </c>
      <c r="M3" s="19"/>
      <c r="N3" s="19"/>
      <c r="O3" s="19"/>
      <c r="P3" s="19"/>
      <c r="Q3" s="83"/>
      <c r="R3" s="83"/>
      <c r="S3" s="83"/>
      <c r="T3" s="83"/>
      <c r="U3" s="83"/>
      <c r="V3" s="83"/>
      <c r="W3" s="83"/>
      <c r="X3" s="83"/>
      <c r="Y3" s="83"/>
      <c r="Z3" s="83"/>
    </row>
    <row r="4" spans="1:26" ht="68" hidden="1" outlineLevel="1" x14ac:dyDescent="0.2">
      <c r="A4" s="352"/>
      <c r="B4" s="132" t="s">
        <v>118</v>
      </c>
      <c r="C4" s="19"/>
      <c r="D4" s="19"/>
      <c r="E4" s="19"/>
      <c r="F4" s="19"/>
      <c r="G4" s="20"/>
      <c r="H4" s="20"/>
      <c r="I4" s="20"/>
      <c r="J4" s="20"/>
      <c r="K4" s="20"/>
      <c r="L4" s="136" t="s">
        <v>121</v>
      </c>
      <c r="M4" s="19"/>
      <c r="N4" s="19"/>
      <c r="O4" s="19"/>
      <c r="P4" s="19"/>
      <c r="Q4" s="83"/>
      <c r="R4" s="83"/>
      <c r="S4" s="83"/>
      <c r="T4" s="83"/>
      <c r="U4" s="83"/>
      <c r="V4" s="83"/>
      <c r="W4" s="83"/>
      <c r="X4" s="83"/>
      <c r="Y4" s="83"/>
      <c r="Z4" s="83"/>
    </row>
    <row r="5" spans="1:26" ht="68" hidden="1" outlineLevel="1" x14ac:dyDescent="0.2">
      <c r="A5" s="352"/>
      <c r="B5" s="133" t="s">
        <v>7</v>
      </c>
      <c r="C5" s="19"/>
      <c r="D5" s="19"/>
      <c r="E5" s="19"/>
      <c r="F5" s="19"/>
      <c r="G5" s="20"/>
      <c r="H5" s="20"/>
      <c r="I5" s="20"/>
      <c r="J5" s="20"/>
      <c r="K5" s="20"/>
      <c r="L5" s="137" t="s">
        <v>120</v>
      </c>
      <c r="M5" s="19"/>
      <c r="N5" s="19"/>
      <c r="O5" s="19"/>
      <c r="P5" s="19"/>
      <c r="Q5" s="83"/>
      <c r="R5" s="83"/>
      <c r="S5" s="83"/>
      <c r="T5" s="83"/>
      <c r="U5" s="83"/>
      <c r="V5" s="83"/>
      <c r="W5" s="83"/>
      <c r="X5" s="83"/>
      <c r="Y5" s="83"/>
      <c r="Z5" s="83"/>
    </row>
    <row r="6" spans="1:26" ht="68" hidden="1" outlineLevel="1" x14ac:dyDescent="0.2">
      <c r="A6" s="352"/>
      <c r="B6" s="131" t="s">
        <v>8</v>
      </c>
      <c r="C6" s="19"/>
      <c r="D6" s="19"/>
      <c r="E6" s="19"/>
      <c r="F6" s="19"/>
      <c r="G6" s="131" t="s">
        <v>145</v>
      </c>
      <c r="H6" s="19"/>
      <c r="I6" s="19"/>
      <c r="J6" s="19"/>
      <c r="K6" s="19"/>
      <c r="L6" s="135" t="s">
        <v>122</v>
      </c>
      <c r="M6" s="19"/>
      <c r="N6" s="19"/>
      <c r="O6" s="19"/>
      <c r="P6" s="19"/>
      <c r="Q6" s="83"/>
      <c r="R6" s="83"/>
      <c r="S6" s="83"/>
      <c r="T6" s="83"/>
      <c r="U6" s="83"/>
      <c r="V6" s="83"/>
      <c r="W6" s="83"/>
      <c r="X6" s="83"/>
      <c r="Y6" s="83"/>
      <c r="Z6" s="83"/>
    </row>
    <row r="7" spans="1:26" ht="102" hidden="1" outlineLevel="1" x14ac:dyDescent="0.2">
      <c r="A7" s="353"/>
      <c r="B7" s="134" t="s">
        <v>70</v>
      </c>
      <c r="C7" s="22"/>
      <c r="D7" s="22"/>
      <c r="E7" s="22"/>
      <c r="F7" s="22"/>
      <c r="G7" s="134" t="s">
        <v>186</v>
      </c>
      <c r="H7" s="19"/>
      <c r="I7" s="19"/>
      <c r="J7" s="19"/>
      <c r="K7" s="19"/>
      <c r="L7" s="138" t="s">
        <v>185</v>
      </c>
      <c r="M7" s="19"/>
      <c r="N7" s="22"/>
      <c r="O7" s="22"/>
      <c r="P7" s="22"/>
      <c r="Q7" s="84"/>
      <c r="R7" s="84"/>
      <c r="S7" s="84"/>
      <c r="T7" s="84"/>
      <c r="U7" s="84"/>
      <c r="V7" s="84"/>
      <c r="W7" s="84"/>
      <c r="X7" s="84"/>
      <c r="Y7" s="84"/>
      <c r="Z7" s="84"/>
    </row>
    <row r="8" spans="1:26" ht="26" collapsed="1" x14ac:dyDescent="0.2">
      <c r="A8" s="156" t="s">
        <v>68</v>
      </c>
      <c r="B8" s="128"/>
      <c r="C8" s="129"/>
      <c r="D8" s="129"/>
      <c r="E8" s="129"/>
      <c r="F8" s="129"/>
      <c r="G8" s="128"/>
      <c r="H8" s="129"/>
      <c r="I8" s="129"/>
      <c r="J8" s="129"/>
      <c r="K8" s="129"/>
      <c r="L8" s="128"/>
      <c r="M8" s="129"/>
      <c r="N8" s="129"/>
      <c r="O8" s="129"/>
      <c r="P8" s="129"/>
      <c r="Q8" s="85"/>
      <c r="R8" s="85"/>
      <c r="S8" s="85"/>
      <c r="T8" s="85"/>
      <c r="U8" s="85"/>
      <c r="V8" s="85"/>
      <c r="W8" s="85"/>
      <c r="X8" s="85"/>
      <c r="Y8" s="85"/>
      <c r="Z8" s="85"/>
    </row>
    <row r="9" spans="1:26" s="250" customFormat="1" ht="52" x14ac:dyDescent="0.2">
      <c r="A9" s="251" t="s">
        <v>94</v>
      </c>
      <c r="B9" s="252" t="s">
        <v>13</v>
      </c>
      <c r="C9" s="319">
        <f>COUNTIF(C10:C14,"&gt;0")/5</f>
        <v>0</v>
      </c>
      <c r="D9" s="319">
        <f t="shared" ref="D9:F9" si="5">COUNTIF(D10:D14,"&gt;0")/5</f>
        <v>0.4</v>
      </c>
      <c r="E9" s="319">
        <f t="shared" si="5"/>
        <v>0</v>
      </c>
      <c r="F9" s="319">
        <f t="shared" si="5"/>
        <v>0</v>
      </c>
      <c r="G9" s="252" t="s">
        <v>14</v>
      </c>
      <c r="H9" s="319">
        <f>COUNTIF(H12:H14,"&gt;0")/3</f>
        <v>0</v>
      </c>
      <c r="I9" s="319">
        <f>COUNTIF(I12:I14,"&gt;0")/3</f>
        <v>0.33333333333333331</v>
      </c>
      <c r="J9" s="319">
        <f>COUNTIF(J12:J14,"&gt;0")/3</f>
        <v>0</v>
      </c>
      <c r="K9" s="319">
        <f>COUNTIF(K12:K14,"&gt;0")/3</f>
        <v>0</v>
      </c>
      <c r="L9" s="252" t="s">
        <v>90</v>
      </c>
      <c r="M9" s="319">
        <f>COUNTIF(M13:M14,"&gt;0")/2</f>
        <v>0</v>
      </c>
      <c r="N9" s="319">
        <f t="shared" ref="N9:P9" si="6">COUNTIF(N13:N14,"&gt;0")/2</f>
        <v>0.5</v>
      </c>
      <c r="O9" s="319">
        <f t="shared" si="6"/>
        <v>0</v>
      </c>
      <c r="P9" s="319">
        <f t="shared" si="6"/>
        <v>0</v>
      </c>
      <c r="Q9" s="253"/>
      <c r="R9" s="253"/>
      <c r="S9" s="253"/>
      <c r="T9" s="253"/>
      <c r="U9" s="253"/>
      <c r="V9" s="253"/>
      <c r="W9" s="253"/>
      <c r="X9" s="253"/>
      <c r="Y9" s="253"/>
      <c r="Z9" s="253"/>
    </row>
    <row r="10" spans="1:26" ht="68" outlineLevel="1" x14ac:dyDescent="0.2">
      <c r="A10" s="354" t="s">
        <v>275</v>
      </c>
      <c r="B10" s="280" t="s">
        <v>12</v>
      </c>
      <c r="C10" s="279"/>
      <c r="D10" s="279">
        <v>0</v>
      </c>
      <c r="E10" s="279"/>
      <c r="F10" s="279"/>
      <c r="G10" s="157"/>
      <c r="H10" s="157"/>
      <c r="I10" s="157"/>
      <c r="J10" s="157"/>
      <c r="K10" s="157"/>
      <c r="L10" s="157"/>
      <c r="M10" s="157"/>
      <c r="N10" s="158"/>
      <c r="O10" s="159"/>
      <c r="P10" s="159"/>
      <c r="Q10" s="86"/>
      <c r="R10" s="86"/>
      <c r="S10" s="86"/>
      <c r="T10" s="86"/>
      <c r="U10" s="86"/>
      <c r="V10" s="86"/>
      <c r="W10" s="86"/>
      <c r="X10" s="86"/>
      <c r="Y10" s="86"/>
      <c r="Z10" s="86"/>
    </row>
    <row r="11" spans="1:26" ht="102" outlineLevel="1" x14ac:dyDescent="0.2">
      <c r="A11" s="355"/>
      <c r="B11" s="108" t="s">
        <v>274</v>
      </c>
      <c r="C11" s="40"/>
      <c r="D11" s="40">
        <v>0</v>
      </c>
      <c r="E11" s="40"/>
      <c r="F11" s="40"/>
      <c r="G11" s="157"/>
      <c r="H11" s="157"/>
      <c r="I11" s="157"/>
      <c r="J11" s="157"/>
      <c r="K11" s="157"/>
      <c r="L11" s="107"/>
      <c r="M11" s="107"/>
      <c r="N11" s="105"/>
      <c r="O11" s="20"/>
      <c r="P11" s="20"/>
      <c r="Q11" s="86"/>
      <c r="R11" s="86"/>
      <c r="S11" s="86"/>
      <c r="T11" s="86"/>
      <c r="U11" s="86"/>
      <c r="V11" s="86"/>
      <c r="W11" s="86"/>
      <c r="X11" s="86"/>
      <c r="Y11" s="86"/>
      <c r="Z11" s="86"/>
    </row>
    <row r="12" spans="1:26" ht="119" outlineLevel="1" x14ac:dyDescent="0.2">
      <c r="A12" s="355"/>
      <c r="B12" s="108" t="s">
        <v>273</v>
      </c>
      <c r="C12" s="40"/>
      <c r="D12" s="40">
        <v>1</v>
      </c>
      <c r="E12" s="40"/>
      <c r="F12" s="40"/>
      <c r="G12" s="110" t="s">
        <v>173</v>
      </c>
      <c r="H12" s="40"/>
      <c r="I12" s="40">
        <v>0</v>
      </c>
      <c r="J12" s="40"/>
      <c r="K12" s="40"/>
      <c r="L12" s="107"/>
      <c r="M12" s="107"/>
      <c r="N12" s="105"/>
      <c r="O12" s="20"/>
      <c r="P12" s="20"/>
      <c r="Q12" s="86"/>
      <c r="R12" s="86"/>
      <c r="S12" s="86"/>
      <c r="T12" s="86"/>
      <c r="U12" s="86"/>
      <c r="V12" s="86"/>
      <c r="W12" s="86"/>
      <c r="X12" s="86"/>
      <c r="Y12" s="86"/>
      <c r="Z12" s="86"/>
    </row>
    <row r="13" spans="1:26" ht="123" customHeight="1" outlineLevel="1" x14ac:dyDescent="0.2">
      <c r="A13" s="355"/>
      <c r="B13" s="109" t="s">
        <v>221</v>
      </c>
      <c r="C13" s="40"/>
      <c r="D13" s="40">
        <v>0</v>
      </c>
      <c r="E13" s="40"/>
      <c r="F13" s="40"/>
      <c r="G13" s="110" t="s">
        <v>108</v>
      </c>
      <c r="H13" s="40"/>
      <c r="I13" s="40">
        <v>0</v>
      </c>
      <c r="J13" s="40"/>
      <c r="K13" s="40"/>
      <c r="L13" s="109" t="s">
        <v>224</v>
      </c>
      <c r="M13" s="40"/>
      <c r="N13" s="106">
        <v>1</v>
      </c>
      <c r="O13" s="22"/>
      <c r="P13" s="22"/>
      <c r="Q13" s="84"/>
      <c r="R13" s="84"/>
      <c r="S13" s="84"/>
      <c r="T13" s="84"/>
      <c r="U13" s="84"/>
      <c r="V13" s="84"/>
      <c r="W13" s="84"/>
      <c r="X13" s="84"/>
      <c r="Y13" s="84"/>
      <c r="Z13" s="84"/>
    </row>
    <row r="14" spans="1:26" ht="102" outlineLevel="1" x14ac:dyDescent="0.2">
      <c r="A14" s="356"/>
      <c r="B14" s="109" t="s">
        <v>222</v>
      </c>
      <c r="C14" s="40"/>
      <c r="D14" s="40">
        <v>1</v>
      </c>
      <c r="E14" s="40"/>
      <c r="F14" s="40"/>
      <c r="G14" s="110" t="s">
        <v>124</v>
      </c>
      <c r="H14" s="40"/>
      <c r="I14" s="40">
        <v>1</v>
      </c>
      <c r="J14" s="40"/>
      <c r="K14" s="40"/>
      <c r="L14" s="109" t="s">
        <v>223</v>
      </c>
      <c r="M14" s="40"/>
      <c r="N14" s="106">
        <v>0</v>
      </c>
      <c r="O14" s="22"/>
      <c r="P14" s="22"/>
      <c r="Q14" s="84"/>
      <c r="R14" s="84"/>
      <c r="S14" s="84"/>
      <c r="T14" s="84"/>
      <c r="U14" s="84"/>
      <c r="V14" s="84"/>
      <c r="W14" s="84"/>
      <c r="X14" s="84"/>
      <c r="Y14" s="84"/>
      <c r="Z14" s="84"/>
    </row>
    <row r="15" spans="1:26" ht="26" x14ac:dyDescent="0.2">
      <c r="A15" s="79" t="s">
        <v>92</v>
      </c>
      <c r="B15" s="161"/>
      <c r="C15" s="162"/>
      <c r="D15" s="162"/>
      <c r="E15" s="162"/>
      <c r="F15" s="162"/>
      <c r="G15" s="161"/>
      <c r="H15" s="162"/>
      <c r="I15" s="162"/>
      <c r="J15" s="162"/>
      <c r="K15" s="162"/>
      <c r="L15" s="161"/>
      <c r="M15" s="162"/>
      <c r="N15" s="30"/>
      <c r="O15" s="30"/>
      <c r="P15" s="30"/>
      <c r="Q15" s="85"/>
      <c r="R15" s="85"/>
      <c r="S15" s="85"/>
      <c r="T15" s="85"/>
      <c r="U15" s="85"/>
      <c r="V15" s="85"/>
      <c r="W15" s="85"/>
      <c r="X15" s="85"/>
      <c r="Y15" s="85"/>
      <c r="Z15" s="85"/>
    </row>
    <row r="16" spans="1:26" s="250" customFormat="1" ht="66" customHeight="1" x14ac:dyDescent="0.2">
      <c r="A16" s="247" t="s">
        <v>16</v>
      </c>
      <c r="B16" s="248" t="s">
        <v>19</v>
      </c>
      <c r="C16" s="321">
        <f>COUNTIF(C17:C26,"&gt;0")/10</f>
        <v>0.6</v>
      </c>
      <c r="D16" s="321">
        <f t="shared" ref="D16:F16" si="7">COUNTIF(D17:D26,"&gt;0")/10</f>
        <v>1</v>
      </c>
      <c r="E16" s="321">
        <f t="shared" si="7"/>
        <v>0</v>
      </c>
      <c r="F16" s="321">
        <f t="shared" si="7"/>
        <v>0</v>
      </c>
      <c r="G16" s="276" t="s">
        <v>20</v>
      </c>
      <c r="H16" s="321">
        <f>COUNTIF(H20:H26,"&gt;0")/7</f>
        <v>0.5714285714285714</v>
      </c>
      <c r="I16" s="321">
        <f t="shared" ref="I16:K16" si="8">COUNTIF(I20:I26,"&gt;0")/7</f>
        <v>1</v>
      </c>
      <c r="J16" s="321">
        <f t="shared" si="8"/>
        <v>0</v>
      </c>
      <c r="K16" s="321">
        <f t="shared" si="8"/>
        <v>0</v>
      </c>
      <c r="L16" s="248" t="s">
        <v>81</v>
      </c>
      <c r="M16" s="321">
        <f>COUNTIF(M26,"&gt;0")/1</f>
        <v>0</v>
      </c>
      <c r="N16" s="321">
        <f t="shared" ref="N16:P16" si="9">COUNTIF(N26,"&gt;0")/1</f>
        <v>1</v>
      </c>
      <c r="O16" s="321">
        <f t="shared" si="9"/>
        <v>0</v>
      </c>
      <c r="P16" s="321">
        <f t="shared" si="9"/>
        <v>0</v>
      </c>
      <c r="Q16" s="249"/>
      <c r="R16" s="249"/>
      <c r="S16" s="249"/>
      <c r="T16" s="249"/>
      <c r="U16" s="249"/>
      <c r="V16" s="249"/>
      <c r="W16" s="249"/>
      <c r="X16" s="249"/>
      <c r="Y16" s="249"/>
      <c r="Z16" s="249"/>
    </row>
    <row r="17" spans="1:26" ht="85" outlineLevel="1" x14ac:dyDescent="0.2">
      <c r="A17" s="357" t="s">
        <v>241</v>
      </c>
      <c r="B17" s="273" t="s">
        <v>206</v>
      </c>
      <c r="C17" s="19">
        <v>1</v>
      </c>
      <c r="D17" s="19">
        <v>1</v>
      </c>
      <c r="E17" s="19"/>
      <c r="F17" s="275"/>
      <c r="G17" s="260"/>
      <c r="H17" s="260"/>
      <c r="I17" s="23"/>
      <c r="J17" s="23"/>
      <c r="K17" s="23"/>
      <c r="L17" s="23"/>
      <c r="M17" s="23"/>
      <c r="N17" s="23"/>
      <c r="O17" s="23"/>
      <c r="P17" s="23"/>
      <c r="Q17" s="83"/>
      <c r="R17" s="83"/>
      <c r="S17" s="83"/>
      <c r="T17" s="83"/>
      <c r="U17" s="83"/>
      <c r="V17" s="83"/>
      <c r="W17" s="83"/>
      <c r="X17" s="83"/>
      <c r="Y17" s="83"/>
      <c r="Z17" s="83"/>
    </row>
    <row r="18" spans="1:26" ht="68" outlineLevel="1" x14ac:dyDescent="0.2">
      <c r="A18" s="358"/>
      <c r="B18" s="100" t="s">
        <v>204</v>
      </c>
      <c r="C18" s="19">
        <v>2</v>
      </c>
      <c r="D18" s="19">
        <v>2</v>
      </c>
      <c r="E18" s="19"/>
      <c r="F18" s="275"/>
      <c r="G18" s="260"/>
      <c r="H18" s="260"/>
      <c r="I18" s="23"/>
      <c r="J18" s="23"/>
      <c r="K18" s="23"/>
      <c r="L18" s="23"/>
      <c r="M18" s="23"/>
      <c r="N18" s="23"/>
      <c r="O18" s="23"/>
      <c r="P18" s="23"/>
      <c r="Q18" s="83"/>
      <c r="R18" s="83"/>
      <c r="S18" s="83"/>
      <c r="T18" s="83"/>
      <c r="U18" s="83"/>
      <c r="V18" s="83"/>
      <c r="W18" s="83"/>
      <c r="X18" s="83"/>
      <c r="Y18" s="83"/>
      <c r="Z18" s="83"/>
    </row>
    <row r="19" spans="1:26" ht="68" outlineLevel="1" x14ac:dyDescent="0.2">
      <c r="A19" s="358"/>
      <c r="B19" s="100" t="s">
        <v>202</v>
      </c>
      <c r="C19" s="19">
        <v>2</v>
      </c>
      <c r="D19" s="19">
        <v>2</v>
      </c>
      <c r="E19" s="19"/>
      <c r="F19" s="275"/>
      <c r="G19" s="260"/>
      <c r="H19" s="260"/>
      <c r="I19" s="23"/>
      <c r="J19" s="23"/>
      <c r="K19" s="23"/>
      <c r="L19" s="23"/>
      <c r="M19" s="23"/>
      <c r="N19" s="23"/>
      <c r="O19" s="23"/>
      <c r="P19" s="23"/>
      <c r="Q19" s="83"/>
      <c r="R19" s="83"/>
      <c r="S19" s="83"/>
      <c r="T19" s="83"/>
      <c r="U19" s="83"/>
      <c r="V19" s="83"/>
      <c r="W19" s="83"/>
      <c r="X19" s="83"/>
      <c r="Y19" s="83"/>
      <c r="Z19" s="83"/>
    </row>
    <row r="20" spans="1:26" ht="102" outlineLevel="1" x14ac:dyDescent="0.2">
      <c r="A20" s="358"/>
      <c r="B20" s="100" t="s">
        <v>200</v>
      </c>
      <c r="C20" s="19">
        <v>0</v>
      </c>
      <c r="D20" s="19">
        <v>1</v>
      </c>
      <c r="E20" s="19"/>
      <c r="F20" s="19"/>
      <c r="G20" s="277" t="s">
        <v>213</v>
      </c>
      <c r="H20" s="19">
        <v>0</v>
      </c>
      <c r="I20" s="19">
        <v>1</v>
      </c>
      <c r="J20" s="19"/>
      <c r="K20" s="19"/>
      <c r="L20" s="23"/>
      <c r="M20" s="23"/>
      <c r="N20" s="23"/>
      <c r="O20" s="23"/>
      <c r="P20" s="23"/>
      <c r="Q20" s="83"/>
      <c r="R20" s="83"/>
      <c r="S20" s="83"/>
      <c r="T20" s="83"/>
      <c r="U20" s="83"/>
      <c r="V20" s="83"/>
      <c r="W20" s="83"/>
      <c r="X20" s="83"/>
      <c r="Y20" s="83"/>
      <c r="Z20" s="83"/>
    </row>
    <row r="21" spans="1:26" ht="85" outlineLevel="1" x14ac:dyDescent="0.2">
      <c r="A21" s="358"/>
      <c r="B21" s="100" t="s">
        <v>199</v>
      </c>
      <c r="C21" s="19">
        <v>0</v>
      </c>
      <c r="D21" s="19">
        <v>1</v>
      </c>
      <c r="E21" s="19"/>
      <c r="F21" s="19"/>
      <c r="G21" s="273" t="s">
        <v>216</v>
      </c>
      <c r="H21" s="19">
        <v>0</v>
      </c>
      <c r="I21" s="19">
        <v>1</v>
      </c>
      <c r="J21" s="19"/>
      <c r="K21" s="19"/>
      <c r="L21" s="23"/>
      <c r="M21" s="23"/>
      <c r="N21" s="23"/>
      <c r="O21" s="23"/>
      <c r="P21" s="23"/>
      <c r="Q21" s="83"/>
      <c r="R21" s="83"/>
      <c r="S21" s="83"/>
      <c r="T21" s="83"/>
      <c r="U21" s="83"/>
      <c r="V21" s="83"/>
      <c r="W21" s="83"/>
      <c r="X21" s="83"/>
      <c r="Y21" s="83"/>
      <c r="Z21" s="83"/>
    </row>
    <row r="22" spans="1:26" ht="100" customHeight="1" outlineLevel="1" x14ac:dyDescent="0.2">
      <c r="A22" s="358"/>
      <c r="B22" s="100" t="s">
        <v>198</v>
      </c>
      <c r="C22" s="19">
        <v>0</v>
      </c>
      <c r="D22" s="19">
        <v>2</v>
      </c>
      <c r="E22" s="19"/>
      <c r="F22" s="19"/>
      <c r="G22" s="273" t="s">
        <v>212</v>
      </c>
      <c r="H22" s="19">
        <v>2</v>
      </c>
      <c r="I22" s="19">
        <v>2</v>
      </c>
      <c r="J22" s="19"/>
      <c r="K22" s="19"/>
      <c r="L22" s="23"/>
      <c r="M22" s="23"/>
      <c r="N22" s="23"/>
      <c r="O22" s="23"/>
      <c r="P22" s="23"/>
      <c r="Q22" s="83"/>
      <c r="R22" s="83"/>
      <c r="S22" s="83"/>
      <c r="T22" s="83"/>
      <c r="U22" s="83"/>
      <c r="V22" s="83"/>
      <c r="W22" s="83"/>
      <c r="X22" s="83"/>
      <c r="Y22" s="83"/>
      <c r="Z22" s="83"/>
    </row>
    <row r="23" spans="1:26" ht="85" outlineLevel="1" x14ac:dyDescent="0.2">
      <c r="A23" s="358"/>
      <c r="B23" s="273" t="s">
        <v>17</v>
      </c>
      <c r="C23" s="19">
        <v>0</v>
      </c>
      <c r="D23" s="19">
        <v>2</v>
      </c>
      <c r="E23" s="19"/>
      <c r="F23" s="19"/>
      <c r="G23" s="273" t="s">
        <v>211</v>
      </c>
      <c r="H23" s="19">
        <v>0</v>
      </c>
      <c r="I23" s="19">
        <v>1</v>
      </c>
      <c r="J23" s="19"/>
      <c r="K23" s="19"/>
      <c r="L23" s="23"/>
      <c r="M23" s="23"/>
      <c r="N23" s="23"/>
      <c r="O23" s="23"/>
      <c r="P23" s="23"/>
      <c r="Q23" s="83"/>
      <c r="R23" s="83"/>
      <c r="S23" s="83"/>
      <c r="T23" s="83"/>
      <c r="U23" s="83"/>
      <c r="V23" s="83"/>
      <c r="W23" s="83"/>
      <c r="X23" s="83"/>
      <c r="Y23" s="83"/>
      <c r="Z23" s="83"/>
    </row>
    <row r="24" spans="1:26" ht="85" outlineLevel="1" x14ac:dyDescent="0.2">
      <c r="A24" s="358"/>
      <c r="B24" s="100" t="s">
        <v>72</v>
      </c>
      <c r="C24" s="19">
        <v>2</v>
      </c>
      <c r="D24" s="19">
        <v>2</v>
      </c>
      <c r="E24" s="19"/>
      <c r="F24" s="19"/>
      <c r="G24" s="273" t="s">
        <v>210</v>
      </c>
      <c r="H24" s="19">
        <v>2</v>
      </c>
      <c r="I24" s="19">
        <v>2</v>
      </c>
      <c r="J24" s="19"/>
      <c r="K24" s="19"/>
      <c r="L24" s="23"/>
      <c r="M24" s="23"/>
      <c r="N24" s="23"/>
      <c r="O24" s="23"/>
      <c r="P24" s="23"/>
      <c r="Q24" s="83"/>
      <c r="R24" s="83"/>
      <c r="S24" s="83"/>
      <c r="T24" s="83"/>
      <c r="U24" s="83"/>
      <c r="V24" s="83"/>
      <c r="W24" s="83"/>
      <c r="X24" s="83"/>
      <c r="Y24" s="83"/>
      <c r="Z24" s="83"/>
    </row>
    <row r="25" spans="1:26" ht="85" outlineLevel="1" x14ac:dyDescent="0.2">
      <c r="A25" s="358"/>
      <c r="B25" s="100" t="s">
        <v>126</v>
      </c>
      <c r="C25" s="19">
        <v>1</v>
      </c>
      <c r="D25" s="19">
        <v>2</v>
      </c>
      <c r="E25" s="19"/>
      <c r="F25" s="19"/>
      <c r="G25" s="273" t="s">
        <v>209</v>
      </c>
      <c r="H25" s="19">
        <v>2</v>
      </c>
      <c r="I25" s="19">
        <v>2</v>
      </c>
      <c r="J25" s="19"/>
      <c r="K25" s="19"/>
      <c r="L25" s="23"/>
      <c r="M25" s="23"/>
      <c r="N25" s="23"/>
      <c r="O25" s="23"/>
      <c r="P25" s="23"/>
      <c r="Q25" s="83"/>
      <c r="R25" s="83"/>
      <c r="S25" s="83"/>
      <c r="T25" s="83"/>
      <c r="U25" s="83"/>
      <c r="V25" s="83"/>
      <c r="W25" s="83"/>
      <c r="X25" s="83"/>
      <c r="Y25" s="83"/>
      <c r="Z25" s="83"/>
    </row>
    <row r="26" spans="1:26" ht="102" outlineLevel="1" x14ac:dyDescent="0.2">
      <c r="A26" s="359"/>
      <c r="B26" s="100" t="s">
        <v>18</v>
      </c>
      <c r="C26" s="19">
        <v>2</v>
      </c>
      <c r="D26" s="19">
        <v>2</v>
      </c>
      <c r="E26" s="19"/>
      <c r="F26" s="19"/>
      <c r="G26" s="278" t="s">
        <v>207</v>
      </c>
      <c r="H26" s="19">
        <v>1</v>
      </c>
      <c r="I26" s="19">
        <v>2</v>
      </c>
      <c r="J26" s="19"/>
      <c r="K26" s="19"/>
      <c r="L26" s="100" t="s">
        <v>215</v>
      </c>
      <c r="M26" s="19">
        <v>0</v>
      </c>
      <c r="N26" s="19">
        <v>2</v>
      </c>
      <c r="O26" s="19"/>
      <c r="P26" s="19"/>
      <c r="Q26" s="84"/>
      <c r="R26" s="84"/>
      <c r="S26" s="84"/>
      <c r="T26" s="84"/>
      <c r="U26" s="84"/>
      <c r="V26" s="84"/>
      <c r="W26" s="84"/>
      <c r="X26" s="84"/>
      <c r="Y26" s="84"/>
      <c r="Z26" s="84"/>
    </row>
    <row r="27" spans="1:26" ht="26" x14ac:dyDescent="0.2">
      <c r="A27" s="160" t="s">
        <v>93</v>
      </c>
      <c r="B27" s="31"/>
      <c r="C27" s="32"/>
      <c r="D27" s="32"/>
      <c r="E27" s="32"/>
      <c r="F27" s="32"/>
      <c r="G27" s="31"/>
      <c r="H27" s="32"/>
      <c r="I27" s="32"/>
      <c r="J27" s="32"/>
      <c r="K27" s="32"/>
      <c r="L27" s="31"/>
      <c r="M27" s="32"/>
      <c r="N27" s="32"/>
      <c r="O27" s="32"/>
      <c r="P27" s="32"/>
      <c r="Q27" s="85"/>
      <c r="R27" s="85"/>
      <c r="S27" s="85"/>
      <c r="T27" s="85"/>
      <c r="U27" s="85"/>
      <c r="V27" s="85"/>
      <c r="W27" s="85"/>
      <c r="X27" s="85"/>
      <c r="Y27" s="85"/>
      <c r="Z27" s="85"/>
    </row>
    <row r="28" spans="1:26" ht="66" customHeight="1" x14ac:dyDescent="0.2">
      <c r="A28" s="33" t="s">
        <v>55</v>
      </c>
      <c r="B28" s="155" t="s">
        <v>22</v>
      </c>
      <c r="C28" s="322">
        <f>COUNTIF(C30:C37, "&gt;0")/8</f>
        <v>1</v>
      </c>
      <c r="D28" s="322">
        <f t="shared" ref="D28:F28" si="10">COUNTIF(D30:D37, "&gt;0")/8</f>
        <v>1</v>
      </c>
      <c r="E28" s="322">
        <f t="shared" si="10"/>
        <v>0</v>
      </c>
      <c r="F28" s="322">
        <f t="shared" si="10"/>
        <v>0</v>
      </c>
      <c r="G28" s="261" t="s">
        <v>23</v>
      </c>
      <c r="H28" s="323">
        <f>COUNTIF(H29:H37,"&gt;0")/9</f>
        <v>1</v>
      </c>
      <c r="I28" s="323">
        <f t="shared" ref="I28:K28" si="11">COUNTIF(I29:I37,"&gt;0")/9</f>
        <v>1</v>
      </c>
      <c r="J28" s="323">
        <f t="shared" si="11"/>
        <v>0</v>
      </c>
      <c r="K28" s="323">
        <f t="shared" si="11"/>
        <v>0</v>
      </c>
      <c r="L28" s="155" t="s">
        <v>91</v>
      </c>
      <c r="M28" s="322">
        <f>COUNTIF(M33:M37,"&gt;0")/5</f>
        <v>1</v>
      </c>
      <c r="N28" s="322">
        <f t="shared" ref="N28:P28" si="12">COUNTIF(N33:N37,"&gt;0")/5</f>
        <v>1</v>
      </c>
      <c r="O28" s="322">
        <f t="shared" si="12"/>
        <v>0</v>
      </c>
      <c r="P28" s="322">
        <f t="shared" si="12"/>
        <v>0</v>
      </c>
      <c r="Q28" s="82"/>
      <c r="R28" s="82"/>
      <c r="S28" s="82"/>
      <c r="T28" s="82"/>
      <c r="U28" s="82"/>
      <c r="V28" s="82"/>
      <c r="W28" s="82"/>
      <c r="X28" s="82"/>
      <c r="Y28" s="82"/>
      <c r="Z28" s="82"/>
    </row>
    <row r="29" spans="1:26" ht="100" hidden="1" customHeight="1" outlineLevel="1" x14ac:dyDescent="0.2">
      <c r="A29" s="360" t="s">
        <v>293</v>
      </c>
      <c r="B29" s="23"/>
      <c r="C29" s="23"/>
      <c r="D29" s="23"/>
      <c r="E29" s="23"/>
      <c r="F29" s="259"/>
      <c r="G29" s="269" t="s">
        <v>193</v>
      </c>
      <c r="H29" s="325">
        <v>2</v>
      </c>
      <c r="I29" s="326">
        <v>2</v>
      </c>
      <c r="J29" s="325"/>
      <c r="K29" s="327"/>
      <c r="L29" s="268"/>
      <c r="M29" s="23"/>
      <c r="N29" s="23"/>
      <c r="O29" s="23"/>
      <c r="P29" s="23"/>
      <c r="Q29" s="83"/>
      <c r="R29" s="83"/>
      <c r="S29" s="83"/>
      <c r="T29" s="83"/>
      <c r="U29" s="83"/>
      <c r="V29" s="83"/>
      <c r="W29" s="83"/>
      <c r="X29" s="83"/>
      <c r="Y29" s="83"/>
      <c r="Z29" s="83"/>
    </row>
    <row r="30" spans="1:26" ht="136" hidden="1" outlineLevel="1" x14ac:dyDescent="0.2">
      <c r="A30" s="361"/>
      <c r="B30" s="272" t="s">
        <v>267</v>
      </c>
      <c r="C30" s="19">
        <v>2</v>
      </c>
      <c r="D30" s="19">
        <v>2</v>
      </c>
      <c r="E30" s="19"/>
      <c r="F30" s="19"/>
      <c r="G30" s="263" t="s">
        <v>196</v>
      </c>
      <c r="H30" s="262">
        <v>2</v>
      </c>
      <c r="I30" s="264">
        <v>2</v>
      </c>
      <c r="J30" s="264"/>
      <c r="K30" s="264"/>
      <c r="L30" s="23"/>
      <c r="M30" s="23"/>
      <c r="N30" s="23"/>
      <c r="O30" s="23"/>
      <c r="P30" s="23"/>
      <c r="Q30" s="83"/>
      <c r="R30" s="83"/>
      <c r="S30" s="83"/>
      <c r="T30" s="83"/>
      <c r="U30" s="83"/>
      <c r="V30" s="83"/>
      <c r="W30" s="83"/>
      <c r="X30" s="83"/>
      <c r="Y30" s="83"/>
      <c r="Z30" s="83"/>
    </row>
    <row r="31" spans="1:26" ht="102" hidden="1" outlineLevel="1" x14ac:dyDescent="0.2">
      <c r="A31" s="362"/>
      <c r="B31" s="103" t="s">
        <v>195</v>
      </c>
      <c r="C31" s="19">
        <v>2</v>
      </c>
      <c r="D31" s="19">
        <v>2</v>
      </c>
      <c r="E31" s="19"/>
      <c r="F31" s="19"/>
      <c r="G31" s="100" t="s">
        <v>95</v>
      </c>
      <c r="H31" s="19">
        <v>2</v>
      </c>
      <c r="I31" s="19">
        <v>2</v>
      </c>
      <c r="J31" s="19"/>
      <c r="K31" s="19"/>
      <c r="L31" s="23"/>
      <c r="M31" s="23"/>
      <c r="N31" s="23"/>
      <c r="O31" s="23"/>
      <c r="P31" s="23"/>
      <c r="Q31" s="83"/>
      <c r="R31" s="83"/>
      <c r="S31" s="83"/>
      <c r="T31" s="83"/>
      <c r="U31" s="83"/>
      <c r="V31" s="83"/>
      <c r="W31" s="83"/>
      <c r="X31" s="83"/>
      <c r="Y31" s="83"/>
      <c r="Z31" s="83"/>
    </row>
    <row r="32" spans="1:26" ht="68" hidden="1" outlineLevel="1" x14ac:dyDescent="0.2">
      <c r="A32" s="362"/>
      <c r="B32" s="100" t="s">
        <v>192</v>
      </c>
      <c r="C32" s="19">
        <v>2</v>
      </c>
      <c r="D32" s="19">
        <v>2</v>
      </c>
      <c r="E32" s="19"/>
      <c r="F32" s="19"/>
      <c r="G32" s="100" t="s">
        <v>235</v>
      </c>
      <c r="H32" s="19">
        <v>2</v>
      </c>
      <c r="I32" s="19">
        <v>2</v>
      </c>
      <c r="J32" s="19"/>
      <c r="K32" s="19"/>
      <c r="L32" s="23"/>
      <c r="M32" s="23"/>
      <c r="N32" s="23"/>
      <c r="O32" s="23"/>
      <c r="P32" s="23"/>
      <c r="Q32" s="83"/>
      <c r="R32" s="83"/>
      <c r="S32" s="83"/>
      <c r="T32" s="83"/>
      <c r="U32" s="83"/>
      <c r="V32" s="83"/>
      <c r="W32" s="83"/>
      <c r="X32" s="83"/>
      <c r="Y32" s="83"/>
      <c r="Z32" s="83"/>
    </row>
    <row r="33" spans="1:26" ht="102" hidden="1" outlineLevel="1" x14ac:dyDescent="0.2">
      <c r="A33" s="362"/>
      <c r="B33" s="100" t="s">
        <v>191</v>
      </c>
      <c r="C33" s="19">
        <v>2</v>
      </c>
      <c r="D33" s="19">
        <v>2</v>
      </c>
      <c r="E33" s="19"/>
      <c r="F33" s="19"/>
      <c r="G33" s="100" t="s">
        <v>130</v>
      </c>
      <c r="H33" s="19">
        <v>2</v>
      </c>
      <c r="I33" s="19">
        <v>2</v>
      </c>
      <c r="J33" s="19"/>
      <c r="K33" s="19"/>
      <c r="L33" s="100" t="s">
        <v>135</v>
      </c>
      <c r="M33" s="19">
        <v>1</v>
      </c>
      <c r="N33" s="19">
        <v>2</v>
      </c>
      <c r="O33" s="19"/>
      <c r="P33" s="19"/>
      <c r="Q33" s="83"/>
      <c r="R33" s="83"/>
      <c r="S33" s="83"/>
      <c r="T33" s="83"/>
      <c r="U33" s="83"/>
      <c r="V33" s="83"/>
      <c r="W33" s="83"/>
      <c r="X33" s="83"/>
      <c r="Y33" s="83"/>
      <c r="Z33" s="83"/>
    </row>
    <row r="34" spans="1:26" ht="102" hidden="1" outlineLevel="1" x14ac:dyDescent="0.2">
      <c r="A34" s="362"/>
      <c r="B34" s="100" t="s">
        <v>188</v>
      </c>
      <c r="C34" s="19">
        <v>2</v>
      </c>
      <c r="D34" s="19">
        <v>2</v>
      </c>
      <c r="E34" s="19"/>
      <c r="F34" s="19"/>
      <c r="G34" s="100" t="s">
        <v>129</v>
      </c>
      <c r="H34" s="19">
        <v>2</v>
      </c>
      <c r="I34" s="19">
        <v>2</v>
      </c>
      <c r="J34" s="19"/>
      <c r="K34" s="19"/>
      <c r="L34" s="100" t="s">
        <v>237</v>
      </c>
      <c r="M34" s="19">
        <v>1</v>
      </c>
      <c r="N34" s="19">
        <v>1</v>
      </c>
      <c r="O34" s="19"/>
      <c r="P34" s="19"/>
      <c r="Q34" s="83"/>
      <c r="R34" s="83"/>
      <c r="S34" s="83"/>
      <c r="T34" s="83"/>
      <c r="U34" s="83"/>
      <c r="V34" s="83"/>
      <c r="W34" s="83"/>
      <c r="X34" s="83"/>
      <c r="Y34" s="83"/>
      <c r="Z34" s="83"/>
    </row>
    <row r="35" spans="1:26" ht="102" hidden="1" outlineLevel="1" x14ac:dyDescent="0.2">
      <c r="A35" s="362"/>
      <c r="B35" s="258" t="s">
        <v>190</v>
      </c>
      <c r="C35" s="19">
        <v>1</v>
      </c>
      <c r="D35" s="19">
        <v>2</v>
      </c>
      <c r="E35" s="19"/>
      <c r="F35" s="19"/>
      <c r="G35" s="100" t="s">
        <v>160</v>
      </c>
      <c r="H35" s="19">
        <v>2</v>
      </c>
      <c r="I35" s="19">
        <v>2</v>
      </c>
      <c r="J35" s="19"/>
      <c r="K35" s="19"/>
      <c r="L35" s="100" t="s">
        <v>134</v>
      </c>
      <c r="M35" s="19">
        <v>1</v>
      </c>
      <c r="N35" s="19">
        <v>2</v>
      </c>
      <c r="O35" s="19"/>
      <c r="P35" s="19"/>
      <c r="Q35" s="83"/>
      <c r="R35" s="83"/>
      <c r="S35" s="83"/>
      <c r="T35" s="83"/>
      <c r="U35" s="83"/>
      <c r="V35" s="83"/>
      <c r="W35" s="83"/>
      <c r="X35" s="83"/>
      <c r="Y35" s="83"/>
      <c r="Z35" s="83"/>
    </row>
    <row r="36" spans="1:26" ht="102" hidden="1" outlineLevel="1" x14ac:dyDescent="0.2">
      <c r="A36" s="362"/>
      <c r="B36" s="100" t="s">
        <v>127</v>
      </c>
      <c r="C36" s="19">
        <v>2</v>
      </c>
      <c r="D36" s="19">
        <v>2</v>
      </c>
      <c r="E36" s="19"/>
      <c r="F36" s="19"/>
      <c r="G36" s="100" t="s">
        <v>104</v>
      </c>
      <c r="H36" s="19">
        <v>2</v>
      </c>
      <c r="I36" s="19">
        <v>2</v>
      </c>
      <c r="J36" s="19"/>
      <c r="K36" s="19"/>
      <c r="L36" s="100" t="s">
        <v>133</v>
      </c>
      <c r="M36" s="19">
        <v>2</v>
      </c>
      <c r="N36" s="19">
        <v>2</v>
      </c>
      <c r="O36" s="19"/>
      <c r="P36" s="19"/>
      <c r="Q36" s="83"/>
      <c r="R36" s="83"/>
      <c r="S36" s="83"/>
      <c r="T36" s="83"/>
      <c r="U36" s="83"/>
      <c r="V36" s="83"/>
      <c r="W36" s="83"/>
      <c r="X36" s="83"/>
      <c r="Y36" s="83"/>
      <c r="Z36" s="83"/>
    </row>
    <row r="37" spans="1:26" ht="68" hidden="1" outlineLevel="1" x14ac:dyDescent="0.2">
      <c r="A37" s="363"/>
      <c r="B37" s="101" t="s">
        <v>128</v>
      </c>
      <c r="C37" s="19">
        <v>2</v>
      </c>
      <c r="D37" s="19">
        <v>2</v>
      </c>
      <c r="E37" s="19"/>
      <c r="F37" s="19"/>
      <c r="G37" s="100" t="s">
        <v>73</v>
      </c>
      <c r="H37" s="19">
        <v>2</v>
      </c>
      <c r="I37" s="19">
        <v>2</v>
      </c>
      <c r="J37" s="19"/>
      <c r="K37" s="19"/>
      <c r="L37" s="100" t="s">
        <v>131</v>
      </c>
      <c r="M37" s="19">
        <v>2</v>
      </c>
      <c r="N37" s="19">
        <v>2</v>
      </c>
      <c r="O37" s="19"/>
      <c r="P37" s="19"/>
      <c r="Q37" s="83"/>
      <c r="R37" s="83"/>
      <c r="S37" s="83"/>
      <c r="T37" s="83"/>
      <c r="U37" s="83"/>
      <c r="V37" s="83"/>
      <c r="W37" s="83"/>
      <c r="X37" s="83"/>
      <c r="Y37" s="83"/>
      <c r="Z37" s="83"/>
    </row>
    <row r="38" spans="1:26" ht="26" collapsed="1" x14ac:dyDescent="0.2">
      <c r="A38" s="80" t="s">
        <v>69</v>
      </c>
      <c r="B38" s="34"/>
      <c r="C38" s="35"/>
      <c r="D38" s="35"/>
      <c r="E38" s="35"/>
      <c r="F38" s="35"/>
      <c r="G38" s="34"/>
      <c r="H38" s="35"/>
      <c r="I38" s="35"/>
      <c r="J38" s="35"/>
      <c r="K38" s="35"/>
      <c r="L38" s="34"/>
      <c r="M38" s="35"/>
      <c r="N38" s="35"/>
      <c r="O38" s="35"/>
      <c r="P38" s="35"/>
      <c r="Q38" s="85"/>
      <c r="R38" s="85"/>
      <c r="S38" s="85"/>
      <c r="T38" s="85"/>
      <c r="U38" s="85"/>
      <c r="V38" s="85"/>
      <c r="W38" s="85"/>
      <c r="X38" s="85"/>
      <c r="Y38" s="85"/>
      <c r="Z38" s="85"/>
    </row>
    <row r="39" spans="1:26" ht="26" x14ac:dyDescent="0.2">
      <c r="A39" s="24" t="s">
        <v>25</v>
      </c>
      <c r="B39" s="25"/>
      <c r="C39" s="26"/>
      <c r="D39" s="26"/>
      <c r="E39" s="26"/>
      <c r="F39" s="26"/>
      <c r="G39" s="26"/>
      <c r="H39" s="26"/>
      <c r="I39" s="26"/>
      <c r="J39" s="26"/>
      <c r="K39" s="26"/>
      <c r="L39" s="25"/>
      <c r="M39" s="26"/>
      <c r="N39" s="26"/>
      <c r="O39" s="26"/>
      <c r="P39" s="26"/>
      <c r="Q39" s="87"/>
      <c r="R39" s="87"/>
      <c r="S39" s="87"/>
      <c r="T39" s="87"/>
      <c r="U39" s="87"/>
      <c r="V39" s="87"/>
      <c r="W39" s="87"/>
      <c r="X39" s="87"/>
      <c r="Y39" s="87"/>
      <c r="Z39" s="87"/>
    </row>
    <row r="40" spans="1:26" ht="41.25" customHeight="1" thickBot="1" x14ac:dyDescent="0.25">
      <c r="A40" s="27"/>
      <c r="B40" s="151" t="s">
        <v>0</v>
      </c>
      <c r="C40" s="152"/>
      <c r="D40" s="152"/>
      <c r="E40" s="152"/>
      <c r="F40" s="153"/>
      <c r="G40" s="151" t="s">
        <v>3</v>
      </c>
      <c r="H40" s="152"/>
      <c r="I40" s="152"/>
      <c r="J40" s="152"/>
      <c r="K40" s="153"/>
      <c r="L40" s="151" t="s">
        <v>4</v>
      </c>
      <c r="M40" s="152"/>
      <c r="N40" s="152"/>
      <c r="O40" s="152"/>
      <c r="P40" s="153"/>
      <c r="Q40" s="92"/>
      <c r="R40" s="92"/>
      <c r="S40" s="92"/>
      <c r="T40" s="92"/>
      <c r="U40" s="92"/>
      <c r="V40" s="92"/>
      <c r="W40" s="92"/>
      <c r="X40" s="92"/>
      <c r="Y40" s="92"/>
      <c r="Z40" s="92"/>
    </row>
    <row r="41" spans="1:26" ht="107.25" customHeight="1" thickBot="1" x14ac:dyDescent="0.25">
      <c r="A41" s="36"/>
      <c r="B41" s="36"/>
      <c r="C41" s="37" t="str">
        <f>C1</f>
        <v>Time 5: 06/04/24</v>
      </c>
      <c r="D41" s="38" t="str">
        <f>D1</f>
        <v>Time 6: 11/01/24</v>
      </c>
      <c r="E41" s="38" t="str">
        <f>E1</f>
        <v>Time 3:
(mm/dd/yyyy)</v>
      </c>
      <c r="F41" s="38" t="str">
        <f>F1</f>
        <v>Time 4:
(mm/dd/yyyy)</v>
      </c>
      <c r="G41" s="39"/>
      <c r="H41" s="37" t="str">
        <f>C1</f>
        <v>Time 5: 06/04/24</v>
      </c>
      <c r="I41" s="38" t="str">
        <f>D1</f>
        <v>Time 6: 11/01/24</v>
      </c>
      <c r="J41" s="38" t="str">
        <f>E1</f>
        <v>Time 3:
(mm/dd/yyyy)</v>
      </c>
      <c r="K41" s="38" t="str">
        <f>F1</f>
        <v>Time 4:
(mm/dd/yyyy)</v>
      </c>
      <c r="L41" s="36"/>
      <c r="M41" s="37" t="str">
        <f>C1</f>
        <v>Time 5: 06/04/24</v>
      </c>
      <c r="N41" s="38" t="str">
        <f>D1</f>
        <v>Time 6: 11/01/24</v>
      </c>
      <c r="O41" s="38" t="str">
        <f>E1</f>
        <v>Time 3:
(mm/dd/yyyy)</v>
      </c>
      <c r="P41" s="74" t="str">
        <f>F1</f>
        <v>Time 4:
(mm/dd/yyyy)</v>
      </c>
      <c r="Q41" s="75"/>
      <c r="R41" s="76" t="str">
        <f>C1</f>
        <v>Time 5: 06/04/24</v>
      </c>
      <c r="S41" s="76" t="str">
        <f>D1</f>
        <v>Time 6: 11/01/24</v>
      </c>
      <c r="T41" s="76" t="str">
        <f>E1</f>
        <v>Time 3:
(mm/dd/yyyy)</v>
      </c>
      <c r="U41" s="77" t="str">
        <f>F1</f>
        <v>Time 4:
(mm/dd/yyyy)</v>
      </c>
      <c r="V41" s="93"/>
      <c r="W41" s="93"/>
      <c r="X41" s="93"/>
      <c r="Y41" s="93"/>
      <c r="Z41" s="93"/>
    </row>
    <row r="42" spans="1:26" ht="71" customHeight="1" thickBot="1" x14ac:dyDescent="0.25">
      <c r="A42" s="286" t="s">
        <v>66</v>
      </c>
      <c r="B42" s="287" t="s">
        <v>56</v>
      </c>
      <c r="C42" s="288">
        <f>(COUNTIF(C3:C7,"&gt;0")+COUNTIF(C10:C14,"&gt;0")+COUNTIF(C17:C26,"&gt;0")+COUNTIF(C30:C37,"&gt;0"))/28</f>
        <v>0.5</v>
      </c>
      <c r="D42" s="288">
        <f t="shared" ref="D42:F42" si="13">(COUNTIF(D3:D7,"&gt;0")+COUNTIF(D10:D14,"&gt;0")+COUNTIF(D17:D26,"&gt;0")+COUNTIF(D30:D37,"&gt;0"))/28</f>
        <v>0.7142857142857143</v>
      </c>
      <c r="E42" s="288">
        <f t="shared" si="13"/>
        <v>0</v>
      </c>
      <c r="F42" s="288">
        <f t="shared" si="13"/>
        <v>0</v>
      </c>
      <c r="G42" s="289" t="s">
        <v>57</v>
      </c>
      <c r="H42" s="288">
        <f>(COUNTIF(H6:H7,"&gt;0")+COUNTIF(H12:H14,"&gt;0")+COUNTIF(H20:H26,"&gt;0")+COUNTIF(H29:H37,"&gt;0"))/21</f>
        <v>0.61904761904761907</v>
      </c>
      <c r="I42" s="288">
        <f>(COUNTIF(I6:I7,"&gt;0")+COUNTIF(I12:I14,"&gt;0")+COUNTIF(I20:I26,"&gt;0")+COUNTIF(I29:I37,"&gt;0"))/21</f>
        <v>0.80952380952380953</v>
      </c>
      <c r="J42" s="288">
        <f>(COUNTIF(J6:J7,"&gt;0")+COUNTIF(J12:J14,"&gt;0")+COUNTIF(J20:J26,"&gt;0")+COUNTIF(J29:J37,"&gt;0"))/21</f>
        <v>0</v>
      </c>
      <c r="K42" s="288">
        <f>(COUNTIF(K6:K7,"&gt;0")+COUNTIF(K12:K14,"&gt;0")+COUNTIF(K20:K26,"&gt;0")+COUNTIF(K29:K37,"&gt;0"))/21</f>
        <v>0</v>
      </c>
      <c r="L42" s="289" t="s">
        <v>58</v>
      </c>
      <c r="M42" s="288">
        <f>(COUNTIF(M3:M7,"&gt;0")+COUNTIF(M13:M14,"&gt;0")+COUNTIF(M26,"&gt;0")+COUNTIF(M33:M37,"&gt;0"))/13</f>
        <v>0.38461538461538464</v>
      </c>
      <c r="N42" s="288">
        <f>(COUNTIF(N3:N7,"&gt;0")+COUNTIF(N13:N14,"&gt;0")+COUNTIF(N26,"&gt;0")+COUNTIF(N33:N37,"&gt;0"))/13</f>
        <v>0.53846153846153844</v>
      </c>
      <c r="O42" s="288">
        <f>(COUNTIF(O3:O7,"&gt;0")+COUNTIF(O13:O14,"&gt;0")+COUNTIF(O26,"&gt;0")+COUNTIF(O33:O37,"&gt;0"))/13</f>
        <v>0</v>
      </c>
      <c r="P42" s="290">
        <f>(COUNTIF(P3:P7,"&gt;0")+COUNTIF(P13:P14,"&gt;0")+COUNTIF(P26,"&gt;0")+COUNTIF(P33:P37,"&gt;0"))/13</f>
        <v>0</v>
      </c>
      <c r="Q42" s="146" t="s">
        <v>321</v>
      </c>
      <c r="R42" s="78">
        <f>(COUNTIF(C30:C37,"&gt;0")+COUNTIF(C17:C26,"&gt;0")+COUNTIF(C10:C14,"&gt;0")+COUNTIF(C3:C7,"&gt;0")+COUNTIF(H29:H37,"&gt;0")+COUNTIF(H20:H26,"&gt;0")+COUNTIF(H12:H14,"&gt;0")+COUNTIF(H6:H7,"&gt;0")+COUNTIF(M33:M37,"&gt;0")+COUNTIF(M26,"&gt;0")+COUNTIF(M13:M14,"&gt;0")+COUNTIF(M3:M7,"&gt;0"))/62</f>
        <v>0.5161290322580645</v>
      </c>
      <c r="S42" s="78">
        <f t="shared" ref="S42:U42" si="14">(COUNTIF(D30:D37,"&gt;0")+COUNTIF(D17:D26,"&gt;0")+COUNTIF(D10:D14,"&gt;0")+COUNTIF(D3:D7,"&gt;0")+COUNTIF(I29:I37,"&gt;0")+COUNTIF(I20:I26,"&gt;0")+COUNTIF(I12:I14,"&gt;0")+COUNTIF(I6:I7,"&gt;0")+COUNTIF(N33:N37,"&gt;0")+COUNTIF(N26,"&gt;0")+COUNTIF(N13:N14,"&gt;0")+COUNTIF(N3:N7,"&gt;0"))/62</f>
        <v>0.70967741935483875</v>
      </c>
      <c r="T42" s="78">
        <f t="shared" si="14"/>
        <v>0</v>
      </c>
      <c r="U42" s="78">
        <f t="shared" si="14"/>
        <v>0</v>
      </c>
      <c r="V42" s="94"/>
      <c r="W42" s="94"/>
      <c r="X42" s="94"/>
      <c r="Y42" s="94"/>
      <c r="Z42" s="94"/>
    </row>
    <row r="43" spans="1:26" ht="45.75" customHeight="1" x14ac:dyDescent="0.2">
      <c r="A43" s="291" t="s">
        <v>63</v>
      </c>
      <c r="B43" s="292" t="s">
        <v>26</v>
      </c>
      <c r="C43" s="293">
        <f>C28</f>
        <v>1</v>
      </c>
      <c r="D43" s="293">
        <f>D28</f>
        <v>1</v>
      </c>
      <c r="E43" s="293">
        <f>E28</f>
        <v>0</v>
      </c>
      <c r="F43" s="293">
        <f>F28</f>
        <v>0</v>
      </c>
      <c r="G43" s="292" t="s">
        <v>27</v>
      </c>
      <c r="H43" s="293">
        <f>H28</f>
        <v>1</v>
      </c>
      <c r="I43" s="293">
        <f>I28</f>
        <v>1</v>
      </c>
      <c r="J43" s="293">
        <f>J28</f>
        <v>0</v>
      </c>
      <c r="K43" s="293">
        <f>K28</f>
        <v>0</v>
      </c>
      <c r="L43" s="292" t="s">
        <v>24</v>
      </c>
      <c r="M43" s="293">
        <f>M28</f>
        <v>1</v>
      </c>
      <c r="N43" s="293">
        <f>N28</f>
        <v>1</v>
      </c>
      <c r="O43" s="293">
        <f>O28</f>
        <v>0</v>
      </c>
      <c r="P43" s="294">
        <f>P28</f>
        <v>0</v>
      </c>
      <c r="Q43" s="95"/>
      <c r="R43" s="96"/>
      <c r="S43" s="96"/>
      <c r="T43" s="96"/>
      <c r="U43" s="96"/>
      <c r="V43" s="96"/>
      <c r="W43" s="96"/>
      <c r="X43" s="96"/>
      <c r="Y43" s="96"/>
      <c r="Z43" s="96"/>
    </row>
    <row r="44" spans="1:26" ht="45.75" customHeight="1" x14ac:dyDescent="0.2">
      <c r="A44" s="295" t="s">
        <v>64</v>
      </c>
      <c r="B44" s="292" t="s">
        <v>29</v>
      </c>
      <c r="C44" s="293">
        <f>C16</f>
        <v>0.6</v>
      </c>
      <c r="D44" s="293">
        <f>D16</f>
        <v>1</v>
      </c>
      <c r="E44" s="293">
        <f>E16</f>
        <v>0</v>
      </c>
      <c r="F44" s="293">
        <f>F16</f>
        <v>0</v>
      </c>
      <c r="G44" s="292" t="s">
        <v>30</v>
      </c>
      <c r="H44" s="293">
        <f>H16</f>
        <v>0.5714285714285714</v>
      </c>
      <c r="I44" s="293">
        <f>I16</f>
        <v>1</v>
      </c>
      <c r="J44" s="293">
        <f>J16</f>
        <v>0</v>
      </c>
      <c r="K44" s="293">
        <f>K16</f>
        <v>0</v>
      </c>
      <c r="L44" s="292" t="s">
        <v>21</v>
      </c>
      <c r="M44" s="293">
        <f>M16</f>
        <v>0</v>
      </c>
      <c r="N44" s="293">
        <f>N16</f>
        <v>1</v>
      </c>
      <c r="O44" s="293">
        <f>O16</f>
        <v>0</v>
      </c>
      <c r="P44" s="294">
        <f>P16</f>
        <v>0</v>
      </c>
      <c r="Q44" s="95"/>
      <c r="R44" s="96"/>
      <c r="S44" s="96"/>
      <c r="T44" s="96"/>
      <c r="U44" s="96"/>
      <c r="V44" s="96"/>
      <c r="W44" s="96"/>
      <c r="X44" s="96"/>
      <c r="Y44" s="96"/>
      <c r="Z44" s="96"/>
    </row>
    <row r="45" spans="1:26" ht="45.75" customHeight="1" x14ac:dyDescent="0.2">
      <c r="A45" s="296" t="s">
        <v>65</v>
      </c>
      <c r="B45" s="292" t="s">
        <v>31</v>
      </c>
      <c r="C45" s="293">
        <f>C9</f>
        <v>0</v>
      </c>
      <c r="D45" s="293">
        <f>D9</f>
        <v>0.4</v>
      </c>
      <c r="E45" s="293">
        <f>E9</f>
        <v>0</v>
      </c>
      <c r="F45" s="293">
        <f>F9</f>
        <v>0</v>
      </c>
      <c r="G45" s="292" t="s">
        <v>32</v>
      </c>
      <c r="H45" s="293">
        <f>H9</f>
        <v>0</v>
      </c>
      <c r="I45" s="293">
        <f>I8</f>
        <v>0</v>
      </c>
      <c r="J45" s="293">
        <f>J8</f>
        <v>0</v>
      </c>
      <c r="K45" s="293">
        <f>K8</f>
        <v>0</v>
      </c>
      <c r="L45" s="292" t="s">
        <v>15</v>
      </c>
      <c r="M45" s="293">
        <f>M9</f>
        <v>0</v>
      </c>
      <c r="N45" s="293">
        <f>N9</f>
        <v>0.5</v>
      </c>
      <c r="O45" s="293">
        <f>O9</f>
        <v>0</v>
      </c>
      <c r="P45" s="294">
        <f>P9</f>
        <v>0</v>
      </c>
      <c r="Q45" s="95"/>
      <c r="R45" s="96"/>
      <c r="S45" s="96"/>
      <c r="T45" s="96"/>
      <c r="U45" s="96"/>
      <c r="V45" s="96"/>
      <c r="W45" s="96"/>
      <c r="X45" s="96"/>
      <c r="Y45" s="96"/>
      <c r="Z45" s="96"/>
    </row>
    <row r="46" spans="1:26" ht="45.75" customHeight="1" thickBot="1" x14ac:dyDescent="0.25">
      <c r="A46" s="297" t="s">
        <v>67</v>
      </c>
      <c r="B46" s="298" t="s">
        <v>33</v>
      </c>
      <c r="C46" s="299">
        <f>C2</f>
        <v>0</v>
      </c>
      <c r="D46" s="299">
        <f>D2</f>
        <v>0</v>
      </c>
      <c r="E46" s="299">
        <f>E2</f>
        <v>0</v>
      </c>
      <c r="F46" s="299">
        <f>F2</f>
        <v>0</v>
      </c>
      <c r="G46" s="298" t="s">
        <v>34</v>
      </c>
      <c r="H46" s="300">
        <f>H2</f>
        <v>0</v>
      </c>
      <c r="I46" s="300">
        <f>I2</f>
        <v>0</v>
      </c>
      <c r="J46" s="300">
        <f>J2</f>
        <v>0</v>
      </c>
      <c r="K46" s="300">
        <f>K2</f>
        <v>0</v>
      </c>
      <c r="L46" s="298" t="s">
        <v>11</v>
      </c>
      <c r="M46" s="299">
        <f>M2</f>
        <v>0</v>
      </c>
      <c r="N46" s="299">
        <f>N2</f>
        <v>0</v>
      </c>
      <c r="O46" s="299">
        <f>O2</f>
        <v>0</v>
      </c>
      <c r="P46" s="301">
        <f>P2</f>
        <v>0</v>
      </c>
      <c r="Q46" s="95"/>
      <c r="R46" s="96"/>
      <c r="S46" s="96"/>
      <c r="T46" s="96"/>
      <c r="U46" s="96"/>
      <c r="V46" s="96"/>
      <c r="W46" s="96"/>
      <c r="X46" s="96"/>
      <c r="Y46" s="96"/>
      <c r="Z46" s="96"/>
    </row>
    <row r="47" spans="1:26" ht="28" customHeight="1" x14ac:dyDescent="0.2">
      <c r="A47" s="147" t="s">
        <v>59</v>
      </c>
      <c r="B47" s="287" t="s">
        <v>56</v>
      </c>
      <c r="C47" s="139">
        <f>(COUNTIF(C3:C7,"0")+COUNTIF(C10:C14,"0")+COUNTIF(C17:C26,"0")+COUNTIF(C30:C37,"0"))</f>
        <v>4</v>
      </c>
      <c r="D47" s="139">
        <f t="shared" ref="D47:E47" si="15">(COUNTIF(D3:D7,"0")+COUNTIF(D10:D14,"0")+COUNTIF(D17:D26,"0")+COUNTIF(D30:D37,"0"))</f>
        <v>3</v>
      </c>
      <c r="E47" s="139">
        <f t="shared" si="15"/>
        <v>0</v>
      </c>
      <c r="F47" s="139">
        <f>(COUNTIF(F3:F7,"0")+COUNTIF(F10:F14,"0")+COUNTIF(F17:F26,"0")+COUNTIF(F30:F37,"0"))</f>
        <v>0</v>
      </c>
      <c r="G47" s="289" t="s">
        <v>57</v>
      </c>
      <c r="H47" s="140">
        <f>(COUNTIF(H6:H7,"0")+COUNTIF(H12:H14,"0")+COUNTIF(H20:H26,"0")+COUNTIF(H29:H37,"0"))</f>
        <v>3</v>
      </c>
      <c r="I47" s="140">
        <f t="shared" ref="I47:K47" si="16">(COUNTIF(I6:I7,"0")+COUNTIF(I12:I14,"0")+COUNTIF(I20:I26,"0")+COUNTIF(I29:I37,"0"))</f>
        <v>2</v>
      </c>
      <c r="J47" s="140">
        <f t="shared" si="16"/>
        <v>0</v>
      </c>
      <c r="K47" s="140">
        <f t="shared" si="16"/>
        <v>0</v>
      </c>
      <c r="L47" s="289" t="s">
        <v>58</v>
      </c>
      <c r="M47" s="140">
        <f>(COUNTIF(M3:M7,"0")+COUNTIF(M13:M14,"0")+COUNTIF(M26,"0")+COUNTIF(M33:M37,"0"))</f>
        <v>1</v>
      </c>
      <c r="N47" s="140">
        <f>(COUNTIF(N3:N7,"0")+COUNTIF(N13:N14,"0")+COUNTIF(N26,"0")+COUNTIF(N33:N37,"0"))</f>
        <v>1</v>
      </c>
      <c r="O47" s="140">
        <f>(COUNTIF(O3:O7,"0")+COUNTIF(O13:O14,"0")+COUNTIF(O26,"0")+COUNTIF(O33:O37,"0"))</f>
        <v>0</v>
      </c>
      <c r="P47" s="141">
        <f>(COUNTIF(P3:P7,"0")+COUNTIF(P13:P14,"0")+COUNTIF(P26,"0")+COUNTIF(P33:P37,"0"))</f>
        <v>0</v>
      </c>
      <c r="Q47" s="97"/>
      <c r="R47" s="98"/>
      <c r="S47" s="98"/>
      <c r="T47" s="98"/>
      <c r="U47" s="98"/>
      <c r="V47" s="99"/>
      <c r="W47" s="99"/>
      <c r="X47" s="99"/>
      <c r="Y47" s="99"/>
      <c r="Z47" s="99"/>
    </row>
    <row r="48" spans="1:26" ht="28" customHeight="1" x14ac:dyDescent="0.2">
      <c r="A48" s="148" t="s">
        <v>60</v>
      </c>
      <c r="B48" s="302" t="s">
        <v>56</v>
      </c>
      <c r="C48" s="42">
        <f>(COUNTIF(C3:C7,"1")+COUNTIF(C10:C14,"1")+COUNTIF(C17:C26,"1")+COUNTIF(C30:C37,"1"))</f>
        <v>3</v>
      </c>
      <c r="D48" s="42">
        <f t="shared" ref="D48:F48" si="17">(COUNTIF(D3:D7,"1")+COUNTIF(D10:D14,"1")+COUNTIF(D17:D26,"1")+COUNTIF(D30:D37,"1"))</f>
        <v>5</v>
      </c>
      <c r="E48" s="42">
        <f t="shared" si="17"/>
        <v>0</v>
      </c>
      <c r="F48" s="42">
        <f t="shared" si="17"/>
        <v>0</v>
      </c>
      <c r="G48" s="303" t="s">
        <v>57</v>
      </c>
      <c r="H48" s="41">
        <f>(COUNTIF(H6:H7,"1")+COUNTIF(H12:H14,"1")+COUNTIF(H20:H26,"1")+COUNTIF(H29:H37,"1"))</f>
        <v>1</v>
      </c>
      <c r="I48" s="41">
        <f t="shared" ref="I48:K48" si="18">(COUNTIF(I6:I7,"1")+COUNTIF(I12:I14,"1")+COUNTIF(I20:I26,"1")+COUNTIF(I29:I37,"1"))</f>
        <v>4</v>
      </c>
      <c r="J48" s="41">
        <f t="shared" si="18"/>
        <v>0</v>
      </c>
      <c r="K48" s="41">
        <f t="shared" si="18"/>
        <v>0</v>
      </c>
      <c r="L48" s="303" t="s">
        <v>58</v>
      </c>
      <c r="M48" s="41">
        <f>(COUNTIF(M3:M7,"1")+COUNTIF(M13:M14,"1")+COUNTIF(M26,"1")+COUNTIF(M33:M37,"1"))</f>
        <v>3</v>
      </c>
      <c r="N48" s="41">
        <f>(COUNTIF(N3:N7,"1")+COUNTIF(N13:N14,"1")+COUNTIF(N26,"1")+COUNTIF(N33:N37,"1"))</f>
        <v>2</v>
      </c>
      <c r="O48" s="41">
        <f>(COUNTIF(O3:O7,"1")+COUNTIF(O13:O14,"1")+COUNTIF(O26,"1")+COUNTIF(O33:O37,"1"))</f>
        <v>0</v>
      </c>
      <c r="P48" s="142">
        <f>(COUNTIF(P3:P7,"1")+COUNTIF(P13:P14,"1")+COUNTIF(P26,"1")+COUNTIF(P33:P37,"1"))</f>
        <v>0</v>
      </c>
      <c r="Q48" s="97"/>
      <c r="R48" s="98"/>
      <c r="S48" s="98"/>
      <c r="T48" s="98"/>
      <c r="U48" s="98"/>
      <c r="V48" s="99"/>
      <c r="W48" s="99"/>
      <c r="X48" s="99"/>
      <c r="Y48" s="99"/>
      <c r="Z48" s="99"/>
    </row>
    <row r="49" spans="1:26" ht="28" customHeight="1" x14ac:dyDescent="0.2">
      <c r="A49" s="149" t="s">
        <v>61</v>
      </c>
      <c r="B49" s="302" t="s">
        <v>56</v>
      </c>
      <c r="C49" s="42">
        <f>(COUNTIF(C3:C7,"2")+COUNTIF(C10:C14,"2")+COUNTIF(C17:C26,"2")+COUNTIF(C30:C37,"2"))</f>
        <v>11</v>
      </c>
      <c r="D49" s="42">
        <f t="shared" ref="D49:F49" si="19">(COUNTIF(D3:D7,"2")+COUNTIF(D10:D14,"2")+COUNTIF(D17:D26,"2")+COUNTIF(D30:D37,"2"))</f>
        <v>15</v>
      </c>
      <c r="E49" s="42">
        <f t="shared" si="19"/>
        <v>0</v>
      </c>
      <c r="F49" s="42">
        <f t="shared" si="19"/>
        <v>0</v>
      </c>
      <c r="G49" s="303" t="s">
        <v>57</v>
      </c>
      <c r="H49" s="41">
        <f>(COUNTIF(H6:H7,"2")+COUNTIF(H12:H14,"2")+COUNTIF(H20:H26,"2")+COUNTIF(H29:H37,"2"))</f>
        <v>12</v>
      </c>
      <c r="I49" s="41">
        <f t="shared" ref="I49:K49" si="20">(COUNTIF(I6:I7,"2")+COUNTIF(I12:I14,"2")+COUNTIF(I20:I26,"2")+COUNTIF(I29:I37,"2"))</f>
        <v>13</v>
      </c>
      <c r="J49" s="41">
        <f t="shared" si="20"/>
        <v>0</v>
      </c>
      <c r="K49" s="41">
        <f t="shared" si="20"/>
        <v>0</v>
      </c>
      <c r="L49" s="303" t="s">
        <v>58</v>
      </c>
      <c r="M49" s="41">
        <f>(COUNTIF(M3:M7,"2")+COUNTIF(M13:M14,"2")+COUNTIF(M26,"2")+COUNTIF(M33:M37,"2"))</f>
        <v>2</v>
      </c>
      <c r="N49" s="41">
        <f>(COUNTIF(N3:N7,"2")+COUNTIF(N13:N14,"2")+COUNTIF(N26,"2")+COUNTIF(N33:N37,"2"))</f>
        <v>5</v>
      </c>
      <c r="O49" s="41">
        <f>(COUNTIF(O3:O7,"2")+COUNTIF(O13:O14,"2")+COUNTIF(O26,"2")+COUNTIF(O33:O37,"2"))</f>
        <v>0</v>
      </c>
      <c r="P49" s="142">
        <f>(COUNTIF(P3:P7,"2")+COUNTIF(P13:P14,"2")+COUNTIF(P26,"2")+COUNTIF(P33:P37,"2"))</f>
        <v>0</v>
      </c>
      <c r="Q49" s="97"/>
      <c r="R49" s="98"/>
      <c r="S49" s="98"/>
      <c r="T49" s="98"/>
      <c r="U49" s="98"/>
      <c r="V49" s="99"/>
      <c r="W49" s="99"/>
      <c r="X49" s="99"/>
      <c r="Y49" s="99"/>
      <c r="Z49" s="99"/>
    </row>
    <row r="50" spans="1:26" ht="28" customHeight="1" thickBot="1" x14ac:dyDescent="0.25">
      <c r="A50" s="150" t="s">
        <v>62</v>
      </c>
      <c r="B50" s="304" t="s">
        <v>56</v>
      </c>
      <c r="C50" s="143">
        <f>(COUNTIF(C3:C7,"&gt;0")+COUNTIF(C10:C14,"&gt;0")+COUNTIF(C17:C26,"&gt;0")+COUNTIF(C30:C37,"&gt;0"))</f>
        <v>14</v>
      </c>
      <c r="D50" s="143">
        <f t="shared" ref="D50:F50" si="21">(COUNTIF(D3:D7,"&gt;0")+COUNTIF(D10:D14,"&gt;0")+COUNTIF(D17:D26,"&gt;0")+COUNTIF(D30:D37,"&gt;0"))</f>
        <v>20</v>
      </c>
      <c r="E50" s="143">
        <f t="shared" si="21"/>
        <v>0</v>
      </c>
      <c r="F50" s="143">
        <f t="shared" si="21"/>
        <v>0</v>
      </c>
      <c r="G50" s="305" t="s">
        <v>57</v>
      </c>
      <c r="H50" s="144">
        <f>(COUNTIF(H6:H7,"&gt;0")+COUNTIF(H12:H14,"&gt;0")+COUNTIF(H20:H26,"&gt;0")+COUNTIF(H29:H37,"&gt;0"))</f>
        <v>13</v>
      </c>
      <c r="I50" s="144">
        <f t="shared" ref="I50:K50" si="22">(COUNTIF(I6:I7,"&gt;0")+COUNTIF(I12:I14,"&gt;0")+COUNTIF(I20:I26,"&gt;0")+COUNTIF(I29:I37,"&gt;0"))</f>
        <v>17</v>
      </c>
      <c r="J50" s="144">
        <f t="shared" si="22"/>
        <v>0</v>
      </c>
      <c r="K50" s="144">
        <f t="shared" si="22"/>
        <v>0</v>
      </c>
      <c r="L50" s="305" t="s">
        <v>58</v>
      </c>
      <c r="M50" s="144">
        <f>(COUNTIF(M3:M7,"&gt;0")+COUNTIF(M13:M14,"&gt;0")+COUNTIF(M26,"&gt;0")+COUNTIF(M33:M37,"&gt;0"))</f>
        <v>5</v>
      </c>
      <c r="N50" s="144">
        <f>(COUNTIF(N3:N7,"&gt;0")+COUNTIF(N13:N14,"&gt;0")+COUNTIF(N26,"&gt;0")+COUNTIF(N33:N37,"&gt;0"))</f>
        <v>7</v>
      </c>
      <c r="O50" s="144">
        <f>(COUNTIF(O3:O7,"&gt;0")+COUNTIF(O13:O14,"&gt;0")+COUNTIF(O26,"&gt;0")+COUNTIF(O33:O37,"&gt;0"))</f>
        <v>0</v>
      </c>
      <c r="P50" s="145">
        <f>(COUNTIF(P3:P7,"&gt;0")+COUNTIF(P13:P14,"&gt;0")+COUNTIF(P26,"&gt;0")+COUNTIF(P33:P37,"&gt;0"))</f>
        <v>0</v>
      </c>
      <c r="Q50" s="97"/>
      <c r="R50" s="98"/>
      <c r="S50" s="98"/>
      <c r="T50" s="98"/>
      <c r="U50" s="98"/>
      <c r="V50" s="99"/>
      <c r="W50" s="99"/>
      <c r="X50" s="99"/>
      <c r="Y50" s="99"/>
      <c r="Z50" s="99"/>
    </row>
    <row r="51" spans="1:26" s="3" customFormat="1" ht="16" x14ac:dyDescent="0.2">
      <c r="A51" s="88"/>
      <c r="B51" s="89"/>
      <c r="C51" s="89"/>
      <c r="D51" s="89"/>
      <c r="E51" s="89"/>
      <c r="F51" s="89"/>
      <c r="G51" s="89"/>
      <c r="H51" s="89"/>
      <c r="I51" s="89"/>
      <c r="J51" s="89"/>
      <c r="K51" s="89"/>
      <c r="L51" s="89"/>
      <c r="M51" s="89"/>
      <c r="N51" s="90"/>
      <c r="O51" s="83"/>
      <c r="P51" s="83"/>
      <c r="Q51" s="83"/>
      <c r="R51" s="83"/>
      <c r="S51" s="83"/>
      <c r="T51" s="83"/>
      <c r="U51" s="83"/>
      <c r="V51" s="83"/>
      <c r="W51" s="83"/>
      <c r="X51" s="83"/>
      <c r="Y51" s="83"/>
      <c r="Z51" s="83"/>
    </row>
    <row r="52" spans="1:26" s="3" customFormat="1" ht="16" x14ac:dyDescent="0.2">
      <c r="A52" s="88"/>
      <c r="B52" s="89"/>
      <c r="C52" s="89"/>
      <c r="D52" s="89"/>
      <c r="E52" s="89"/>
      <c r="F52" s="89"/>
      <c r="G52" s="89"/>
      <c r="H52" s="89"/>
      <c r="I52" s="89"/>
      <c r="J52" s="89"/>
      <c r="K52" s="89"/>
      <c r="L52" s="89"/>
      <c r="M52" s="89"/>
      <c r="N52" s="90"/>
      <c r="O52" s="83"/>
      <c r="P52" s="83"/>
      <c r="Q52" s="83"/>
      <c r="R52" s="83"/>
      <c r="S52" s="83"/>
      <c r="T52" s="83"/>
      <c r="U52" s="83"/>
      <c r="V52" s="83"/>
      <c r="W52" s="83"/>
      <c r="X52" s="83"/>
      <c r="Y52" s="83"/>
      <c r="Z52" s="83"/>
    </row>
    <row r="53" spans="1:26" s="3" customFormat="1" ht="16" x14ac:dyDescent="0.2">
      <c r="A53" s="88"/>
      <c r="B53" s="89"/>
      <c r="C53" s="89"/>
      <c r="D53" s="89"/>
      <c r="E53" s="89"/>
      <c r="F53" s="89"/>
      <c r="G53" s="89"/>
      <c r="H53" s="89"/>
      <c r="I53" s="89"/>
      <c r="J53" s="89"/>
      <c r="K53" s="89"/>
      <c r="L53" s="89"/>
      <c r="M53" s="89"/>
      <c r="N53" s="90"/>
      <c r="O53" s="83"/>
      <c r="P53" s="83"/>
      <c r="Q53" s="83"/>
      <c r="R53" s="83"/>
      <c r="S53" s="83"/>
      <c r="T53" s="83"/>
      <c r="U53" s="83"/>
      <c r="V53" s="83"/>
      <c r="W53" s="83"/>
      <c r="X53" s="83"/>
      <c r="Y53" s="83"/>
      <c r="Z53" s="83"/>
    </row>
    <row r="54" spans="1:26" s="3" customFormat="1" ht="16" x14ac:dyDescent="0.2">
      <c r="A54" s="88"/>
      <c r="B54" s="89"/>
      <c r="C54" s="89"/>
      <c r="D54" s="89"/>
      <c r="E54" s="89"/>
      <c r="F54" s="89"/>
      <c r="G54" s="89"/>
      <c r="H54" s="89"/>
      <c r="I54" s="89"/>
      <c r="J54" s="89"/>
      <c r="K54" s="89"/>
      <c r="L54" s="89"/>
      <c r="M54" s="89"/>
      <c r="N54" s="90"/>
      <c r="O54" s="83"/>
      <c r="P54" s="83"/>
      <c r="Q54" s="83"/>
      <c r="R54" s="83"/>
      <c r="S54" s="83"/>
      <c r="T54" s="83"/>
      <c r="U54" s="83"/>
      <c r="V54" s="83"/>
      <c r="W54" s="83"/>
      <c r="X54" s="83"/>
      <c r="Y54" s="83"/>
      <c r="Z54" s="83"/>
    </row>
    <row r="55" spans="1:26" s="3" customFormat="1" ht="16" x14ac:dyDescent="0.2">
      <c r="A55" s="88"/>
      <c r="B55" s="89"/>
      <c r="C55" s="89"/>
      <c r="D55" s="89"/>
      <c r="E55" s="89"/>
      <c r="F55" s="89"/>
      <c r="G55" s="89"/>
      <c r="H55" s="89"/>
      <c r="I55" s="89"/>
      <c r="J55" s="89"/>
      <c r="K55" s="89"/>
      <c r="L55" s="89"/>
      <c r="M55" s="89"/>
      <c r="N55" s="90"/>
      <c r="O55" s="83"/>
      <c r="P55" s="83"/>
      <c r="Q55" s="83"/>
      <c r="R55" s="83"/>
      <c r="S55" s="83"/>
      <c r="T55" s="83"/>
      <c r="U55" s="83"/>
      <c r="V55" s="83"/>
      <c r="W55" s="83"/>
      <c r="X55" s="83"/>
      <c r="Y55" s="83"/>
      <c r="Z55" s="83"/>
    </row>
    <row r="56" spans="1:26" s="3" customFormat="1" ht="16" x14ac:dyDescent="0.2">
      <c r="A56" s="88"/>
      <c r="B56" s="89"/>
      <c r="C56" s="89"/>
      <c r="D56" s="89"/>
      <c r="E56" s="89"/>
      <c r="F56" s="89"/>
      <c r="G56" s="89"/>
      <c r="H56" s="89"/>
      <c r="I56" s="89"/>
      <c r="J56" s="89"/>
      <c r="K56" s="89"/>
      <c r="L56" s="89"/>
      <c r="M56" s="89"/>
      <c r="N56" s="90"/>
      <c r="O56" s="83"/>
      <c r="P56" s="83"/>
      <c r="Q56" s="83"/>
      <c r="R56" s="83"/>
      <c r="S56" s="83"/>
      <c r="T56" s="83"/>
      <c r="U56" s="83"/>
      <c r="V56" s="83"/>
      <c r="W56" s="83"/>
      <c r="X56" s="83"/>
      <c r="Y56" s="83"/>
      <c r="Z56" s="83"/>
    </row>
    <row r="57" spans="1:26" s="3" customFormat="1" ht="16" x14ac:dyDescent="0.2">
      <c r="A57" s="88"/>
      <c r="B57" s="89"/>
      <c r="C57" s="89"/>
      <c r="D57" s="89"/>
      <c r="E57" s="89"/>
      <c r="F57" s="89"/>
      <c r="G57" s="89"/>
      <c r="H57" s="89"/>
      <c r="I57" s="89"/>
      <c r="J57" s="89"/>
      <c r="K57" s="89"/>
      <c r="L57" s="89"/>
      <c r="M57" s="89"/>
      <c r="N57" s="90"/>
      <c r="O57" s="83"/>
      <c r="P57" s="83"/>
      <c r="Q57" s="83"/>
      <c r="R57" s="83"/>
      <c r="S57" s="83"/>
      <c r="T57" s="83"/>
      <c r="U57" s="83"/>
      <c r="V57" s="83"/>
      <c r="W57" s="83"/>
      <c r="X57" s="83"/>
      <c r="Y57" s="83"/>
      <c r="Z57" s="83"/>
    </row>
    <row r="58" spans="1:26" s="3" customFormat="1" ht="16" x14ac:dyDescent="0.2">
      <c r="A58" s="88"/>
      <c r="B58" s="89"/>
      <c r="C58" s="89"/>
      <c r="D58" s="89"/>
      <c r="E58" s="89"/>
      <c r="F58" s="89"/>
      <c r="G58" s="89"/>
      <c r="H58" s="89"/>
      <c r="I58" s="89"/>
      <c r="J58" s="89"/>
      <c r="K58" s="89"/>
      <c r="L58" s="89"/>
      <c r="M58" s="89"/>
      <c r="N58" s="90"/>
      <c r="O58" s="83"/>
      <c r="P58" s="83"/>
      <c r="Q58" s="83"/>
      <c r="R58" s="83"/>
      <c r="S58" s="83"/>
      <c r="T58" s="83"/>
      <c r="U58" s="83"/>
      <c r="V58" s="83"/>
      <c r="W58" s="83"/>
      <c r="X58" s="83"/>
      <c r="Y58" s="83"/>
      <c r="Z58" s="83"/>
    </row>
    <row r="59" spans="1:26" s="3" customFormat="1" ht="16" x14ac:dyDescent="0.2">
      <c r="A59" s="88"/>
      <c r="B59" s="89"/>
      <c r="C59" s="89"/>
      <c r="D59" s="89"/>
      <c r="E59" s="89"/>
      <c r="F59" s="89"/>
      <c r="G59" s="89"/>
      <c r="H59" s="89"/>
      <c r="I59" s="89"/>
      <c r="J59" s="89"/>
      <c r="K59" s="89"/>
      <c r="L59" s="89"/>
      <c r="M59" s="89"/>
      <c r="N59" s="90"/>
      <c r="O59" s="83"/>
      <c r="P59" s="83"/>
      <c r="Q59" s="83"/>
      <c r="R59" s="83"/>
      <c r="S59" s="83"/>
      <c r="T59" s="83"/>
      <c r="U59" s="83"/>
      <c r="V59" s="83"/>
      <c r="W59" s="83"/>
      <c r="X59" s="83"/>
      <c r="Y59" s="83"/>
      <c r="Z59" s="83"/>
    </row>
    <row r="60" spans="1:26" s="3" customFormat="1" ht="16" x14ac:dyDescent="0.2">
      <c r="A60" s="88"/>
      <c r="B60" s="89"/>
      <c r="C60" s="89"/>
      <c r="D60" s="89"/>
      <c r="E60" s="89"/>
      <c r="F60" s="89"/>
      <c r="G60" s="89"/>
      <c r="H60" s="89"/>
      <c r="I60" s="89"/>
      <c r="J60" s="89"/>
      <c r="K60" s="89"/>
      <c r="L60" s="89"/>
      <c r="M60" s="89"/>
      <c r="N60" s="90"/>
      <c r="O60" s="83"/>
      <c r="P60" s="83"/>
      <c r="Q60" s="83"/>
      <c r="R60" s="83"/>
      <c r="S60" s="83"/>
      <c r="T60" s="83"/>
      <c r="U60" s="83"/>
      <c r="V60" s="83"/>
      <c r="W60" s="83"/>
      <c r="X60" s="83"/>
      <c r="Y60" s="83"/>
      <c r="Z60" s="83"/>
    </row>
    <row r="61" spans="1:26" s="3" customFormat="1" ht="16" x14ac:dyDescent="0.2">
      <c r="A61" s="88"/>
      <c r="B61" s="89"/>
      <c r="C61" s="89"/>
      <c r="D61" s="89"/>
      <c r="E61" s="89"/>
      <c r="F61" s="89"/>
      <c r="G61" s="89"/>
      <c r="H61" s="89"/>
      <c r="I61" s="89"/>
      <c r="J61" s="89"/>
      <c r="K61" s="89"/>
      <c r="L61" s="89"/>
      <c r="M61" s="89"/>
      <c r="N61" s="90"/>
      <c r="O61" s="83"/>
      <c r="P61" s="83"/>
      <c r="Q61" s="83"/>
      <c r="R61" s="83"/>
      <c r="S61" s="83"/>
      <c r="T61" s="83"/>
      <c r="U61" s="83"/>
      <c r="V61" s="83"/>
      <c r="W61" s="83"/>
      <c r="X61" s="83"/>
      <c r="Y61" s="83"/>
      <c r="Z61" s="83"/>
    </row>
    <row r="62" spans="1:26" s="3" customFormat="1" ht="16" x14ac:dyDescent="0.2">
      <c r="A62" s="88"/>
      <c r="B62" s="89"/>
      <c r="C62" s="89"/>
      <c r="D62" s="89"/>
      <c r="E62" s="89"/>
      <c r="F62" s="89"/>
      <c r="G62" s="89"/>
      <c r="H62" s="89"/>
      <c r="I62" s="89"/>
      <c r="J62" s="89"/>
      <c r="K62" s="89"/>
      <c r="L62" s="89"/>
      <c r="M62" s="89"/>
      <c r="N62" s="90"/>
      <c r="O62" s="83"/>
      <c r="P62" s="83"/>
      <c r="Q62" s="83"/>
      <c r="R62" s="83"/>
      <c r="S62" s="83"/>
      <c r="T62" s="83"/>
      <c r="U62" s="83"/>
      <c r="V62" s="83"/>
      <c r="W62" s="83"/>
      <c r="X62" s="83"/>
      <c r="Y62" s="83"/>
      <c r="Z62" s="83"/>
    </row>
    <row r="63" spans="1:26" s="3" customFormat="1" ht="16" x14ac:dyDescent="0.2">
      <c r="A63" s="88"/>
      <c r="B63" s="89"/>
      <c r="C63" s="89"/>
      <c r="D63" s="89"/>
      <c r="E63" s="89"/>
      <c r="F63" s="89"/>
      <c r="G63" s="89"/>
      <c r="H63" s="89"/>
      <c r="I63" s="89"/>
      <c r="J63" s="89"/>
      <c r="K63" s="89"/>
      <c r="L63" s="89"/>
      <c r="M63" s="89"/>
      <c r="N63" s="90"/>
      <c r="O63" s="83"/>
      <c r="P63" s="83"/>
      <c r="Q63" s="83"/>
      <c r="R63" s="83"/>
      <c r="S63" s="83"/>
      <c r="T63" s="83"/>
      <c r="U63" s="83"/>
      <c r="V63" s="83"/>
      <c r="W63" s="83"/>
      <c r="X63" s="83"/>
      <c r="Y63" s="83"/>
      <c r="Z63" s="83"/>
    </row>
    <row r="64" spans="1:26" s="3" customFormat="1" ht="16" x14ac:dyDescent="0.2">
      <c r="A64" s="88"/>
      <c r="B64" s="89"/>
      <c r="C64" s="89"/>
      <c r="D64" s="89"/>
      <c r="E64" s="89"/>
      <c r="F64" s="89"/>
      <c r="G64" s="89"/>
      <c r="H64" s="89"/>
      <c r="I64" s="89"/>
      <c r="J64" s="89"/>
      <c r="K64" s="89"/>
      <c r="L64" s="89"/>
      <c r="M64" s="89"/>
      <c r="N64" s="90"/>
      <c r="O64" s="83"/>
      <c r="P64" s="83"/>
      <c r="Q64" s="83"/>
      <c r="R64" s="83"/>
      <c r="S64" s="83"/>
      <c r="T64" s="83"/>
      <c r="U64" s="83"/>
      <c r="V64" s="83"/>
      <c r="W64" s="83"/>
      <c r="X64" s="83"/>
      <c r="Y64" s="83"/>
      <c r="Z64" s="83"/>
    </row>
    <row r="65" spans="1:26" s="3" customFormat="1" ht="16" x14ac:dyDescent="0.2">
      <c r="A65" s="88"/>
      <c r="B65" s="89"/>
      <c r="C65" s="89"/>
      <c r="D65" s="89"/>
      <c r="E65" s="89"/>
      <c r="F65" s="89"/>
      <c r="G65" s="89"/>
      <c r="H65" s="89"/>
      <c r="I65" s="89"/>
      <c r="J65" s="89"/>
      <c r="K65" s="89"/>
      <c r="L65" s="89"/>
      <c r="M65" s="89"/>
      <c r="N65" s="90"/>
      <c r="O65" s="83"/>
      <c r="P65" s="83"/>
      <c r="Q65" s="83"/>
      <c r="R65" s="83"/>
      <c r="S65" s="83"/>
      <c r="T65" s="83"/>
      <c r="U65" s="83"/>
      <c r="V65" s="83"/>
      <c r="W65" s="83"/>
      <c r="X65" s="83"/>
      <c r="Y65" s="83"/>
      <c r="Z65" s="83"/>
    </row>
    <row r="66" spans="1:26" s="3" customFormat="1" ht="16" x14ac:dyDescent="0.2">
      <c r="A66" s="88"/>
      <c r="B66" s="89"/>
      <c r="C66" s="89"/>
      <c r="D66" s="89"/>
      <c r="E66" s="89"/>
      <c r="F66" s="89"/>
      <c r="G66" s="89"/>
      <c r="H66" s="89"/>
      <c r="I66" s="89"/>
      <c r="J66" s="89"/>
      <c r="K66" s="89"/>
      <c r="L66" s="89"/>
      <c r="M66" s="89"/>
      <c r="N66" s="90"/>
      <c r="O66" s="83"/>
      <c r="P66" s="83"/>
      <c r="Q66" s="83"/>
      <c r="R66" s="83"/>
      <c r="S66" s="83"/>
      <c r="T66" s="83"/>
      <c r="U66" s="83"/>
      <c r="V66" s="83"/>
      <c r="W66" s="83"/>
      <c r="X66" s="83"/>
      <c r="Y66" s="83"/>
      <c r="Z66" s="83"/>
    </row>
    <row r="67" spans="1:26" s="3" customFormat="1" ht="16" x14ac:dyDescent="0.2">
      <c r="A67" s="88"/>
      <c r="B67" s="89"/>
      <c r="C67" s="89"/>
      <c r="D67" s="89"/>
      <c r="E67" s="89"/>
      <c r="F67" s="89"/>
      <c r="G67" s="89"/>
      <c r="H67" s="89"/>
      <c r="I67" s="89"/>
      <c r="J67" s="89"/>
      <c r="K67" s="89"/>
      <c r="L67" s="89"/>
      <c r="M67" s="89"/>
      <c r="N67" s="90"/>
      <c r="O67" s="83"/>
      <c r="P67" s="83"/>
      <c r="Q67" s="83"/>
      <c r="R67" s="83"/>
      <c r="S67" s="83"/>
      <c r="T67" s="83"/>
      <c r="U67" s="83"/>
      <c r="V67" s="83"/>
      <c r="W67" s="83"/>
      <c r="X67" s="83"/>
      <c r="Y67" s="83"/>
      <c r="Z67" s="83"/>
    </row>
    <row r="68" spans="1:26" s="3" customFormat="1" ht="16" x14ac:dyDescent="0.2">
      <c r="A68" s="88"/>
      <c r="B68" s="89"/>
      <c r="C68" s="89"/>
      <c r="D68" s="89"/>
      <c r="E68" s="89"/>
      <c r="F68" s="89"/>
      <c r="G68" s="89"/>
      <c r="H68" s="89"/>
      <c r="I68" s="89"/>
      <c r="J68" s="89"/>
      <c r="K68" s="89"/>
      <c r="L68" s="89"/>
      <c r="M68" s="89"/>
      <c r="N68" s="90"/>
      <c r="O68" s="83"/>
      <c r="P68" s="83"/>
      <c r="Q68" s="83"/>
      <c r="R68" s="83"/>
      <c r="S68" s="83"/>
      <c r="T68" s="83"/>
      <c r="U68" s="83"/>
      <c r="V68" s="83"/>
      <c r="W68" s="83"/>
      <c r="X68" s="83"/>
      <c r="Y68" s="83"/>
      <c r="Z68" s="83"/>
    </row>
    <row r="69" spans="1:26" s="3" customFormat="1" ht="16" x14ac:dyDescent="0.2">
      <c r="A69" s="88"/>
      <c r="B69" s="89"/>
      <c r="C69" s="89"/>
      <c r="D69" s="89"/>
      <c r="E69" s="89"/>
      <c r="F69" s="89"/>
      <c r="G69" s="89"/>
      <c r="H69" s="89"/>
      <c r="I69" s="89"/>
      <c r="J69" s="89"/>
      <c r="K69" s="89"/>
      <c r="L69" s="89"/>
      <c r="M69" s="89"/>
      <c r="N69" s="90"/>
      <c r="O69" s="83"/>
      <c r="P69" s="83"/>
      <c r="Q69" s="83"/>
      <c r="R69" s="83"/>
      <c r="S69" s="83"/>
      <c r="T69" s="83"/>
      <c r="U69" s="83"/>
      <c r="V69" s="83"/>
      <c r="W69" s="83"/>
      <c r="X69" s="83"/>
      <c r="Y69" s="83"/>
      <c r="Z69" s="83"/>
    </row>
    <row r="70" spans="1:26" s="3" customFormat="1" ht="16" x14ac:dyDescent="0.2">
      <c r="A70" s="88"/>
      <c r="B70" s="89"/>
      <c r="C70" s="89"/>
      <c r="D70" s="89"/>
      <c r="E70" s="89"/>
      <c r="F70" s="89"/>
      <c r="G70" s="89"/>
      <c r="H70" s="89"/>
      <c r="I70" s="89"/>
      <c r="J70" s="89"/>
      <c r="K70" s="89"/>
      <c r="L70" s="89"/>
      <c r="M70" s="89"/>
      <c r="N70" s="90"/>
      <c r="O70" s="83"/>
      <c r="P70" s="83"/>
      <c r="Q70" s="83"/>
      <c r="R70" s="83"/>
      <c r="S70" s="83"/>
      <c r="T70" s="83"/>
      <c r="U70" s="83"/>
      <c r="V70" s="83"/>
      <c r="W70" s="83"/>
      <c r="X70" s="83"/>
      <c r="Y70" s="83"/>
      <c r="Z70" s="83"/>
    </row>
    <row r="71" spans="1:26" s="3" customFormat="1" ht="16" x14ac:dyDescent="0.2">
      <c r="A71" s="88"/>
      <c r="B71" s="89"/>
      <c r="C71" s="89"/>
      <c r="D71" s="89"/>
      <c r="E71" s="89"/>
      <c r="F71" s="89"/>
      <c r="G71" s="89"/>
      <c r="H71" s="89"/>
      <c r="I71" s="89"/>
      <c r="J71" s="89"/>
      <c r="K71" s="89"/>
      <c r="L71" s="89"/>
      <c r="M71" s="89"/>
      <c r="N71" s="90"/>
      <c r="O71" s="83"/>
      <c r="P71" s="83"/>
      <c r="Q71" s="83"/>
      <c r="R71" s="83"/>
      <c r="S71" s="83"/>
      <c r="T71" s="83"/>
      <c r="U71" s="83"/>
      <c r="V71" s="83"/>
      <c r="W71" s="83"/>
      <c r="X71" s="83"/>
      <c r="Y71" s="83"/>
      <c r="Z71" s="83"/>
    </row>
    <row r="72" spans="1:26" s="3" customFormat="1" ht="16" x14ac:dyDescent="0.2">
      <c r="A72" s="88"/>
      <c r="B72" s="89"/>
      <c r="C72" s="89"/>
      <c r="D72" s="89"/>
      <c r="E72" s="89"/>
      <c r="F72" s="89"/>
      <c r="G72" s="89"/>
      <c r="H72" s="89"/>
      <c r="I72" s="89"/>
      <c r="J72" s="89"/>
      <c r="K72" s="89"/>
      <c r="L72" s="89"/>
      <c r="M72" s="89"/>
      <c r="N72" s="90"/>
      <c r="O72" s="83"/>
      <c r="P72" s="83"/>
      <c r="Q72" s="83"/>
      <c r="R72" s="83"/>
      <c r="S72" s="83"/>
      <c r="T72" s="83"/>
      <c r="U72" s="83"/>
      <c r="V72" s="83"/>
      <c r="W72" s="83"/>
      <c r="X72" s="83"/>
      <c r="Y72" s="83"/>
      <c r="Z72" s="83"/>
    </row>
    <row r="73" spans="1:26" s="3" customFormat="1" ht="16" x14ac:dyDescent="0.2">
      <c r="A73" s="91"/>
      <c r="B73" s="83"/>
      <c r="C73" s="83"/>
      <c r="D73" s="83"/>
      <c r="E73" s="83"/>
      <c r="F73" s="83"/>
      <c r="G73" s="83"/>
      <c r="H73" s="83"/>
      <c r="I73" s="83"/>
      <c r="J73" s="83"/>
      <c r="K73" s="83"/>
      <c r="L73" s="83"/>
      <c r="M73" s="83"/>
      <c r="N73" s="83"/>
      <c r="O73" s="83"/>
      <c r="P73" s="83"/>
      <c r="Q73" s="83"/>
      <c r="R73" s="83"/>
      <c r="S73" s="83"/>
      <c r="T73" s="83"/>
      <c r="U73" s="83"/>
      <c r="V73" s="83"/>
      <c r="W73" s="83"/>
      <c r="X73" s="83"/>
      <c r="Y73" s="83"/>
      <c r="Z73" s="83"/>
    </row>
    <row r="74" spans="1:26" s="3" customFormat="1" ht="16" x14ac:dyDescent="0.2">
      <c r="A74" s="91"/>
      <c r="B74" s="83"/>
      <c r="C74" s="83"/>
      <c r="D74" s="83"/>
      <c r="E74" s="83"/>
      <c r="F74" s="83"/>
      <c r="G74" s="83"/>
      <c r="H74" s="83"/>
      <c r="I74" s="83"/>
      <c r="J74" s="83"/>
      <c r="K74" s="83"/>
      <c r="L74" s="83"/>
      <c r="M74" s="83"/>
      <c r="N74" s="83"/>
      <c r="O74" s="83"/>
      <c r="P74" s="83"/>
      <c r="Q74" s="83"/>
      <c r="R74" s="83"/>
      <c r="S74" s="83"/>
      <c r="T74" s="83"/>
      <c r="U74" s="83"/>
      <c r="V74" s="83"/>
      <c r="W74" s="83"/>
      <c r="X74" s="83"/>
      <c r="Y74" s="83"/>
      <c r="Z74" s="83"/>
    </row>
    <row r="75" spans="1:26" s="3" customFormat="1" ht="16" x14ac:dyDescent="0.2">
      <c r="A75" s="91"/>
      <c r="B75" s="83"/>
      <c r="C75" s="83"/>
      <c r="D75" s="83"/>
      <c r="E75" s="83"/>
      <c r="F75" s="83"/>
      <c r="G75" s="83"/>
      <c r="H75" s="83"/>
      <c r="I75" s="83"/>
      <c r="J75" s="83"/>
      <c r="K75" s="83"/>
      <c r="L75" s="83"/>
      <c r="M75" s="83"/>
      <c r="N75" s="83"/>
      <c r="O75" s="83"/>
      <c r="P75" s="83"/>
      <c r="Q75" s="83"/>
      <c r="R75" s="83"/>
      <c r="S75" s="83"/>
      <c r="T75" s="83"/>
      <c r="U75" s="83"/>
      <c r="V75" s="83"/>
      <c r="W75" s="83"/>
      <c r="X75" s="83"/>
      <c r="Y75" s="83"/>
      <c r="Z75" s="83"/>
    </row>
    <row r="76" spans="1:26" s="3" customFormat="1" ht="16" x14ac:dyDescent="0.2">
      <c r="A76" s="91"/>
      <c r="B76" s="83"/>
      <c r="C76" s="83"/>
      <c r="D76" s="83"/>
      <c r="E76" s="83"/>
      <c r="F76" s="83"/>
      <c r="G76" s="83"/>
      <c r="H76" s="83"/>
      <c r="I76" s="83"/>
      <c r="J76" s="83"/>
      <c r="K76" s="83"/>
      <c r="L76" s="83"/>
      <c r="M76" s="83"/>
      <c r="N76" s="83"/>
      <c r="O76" s="83"/>
      <c r="P76" s="83"/>
      <c r="Q76" s="83"/>
      <c r="R76" s="83"/>
      <c r="S76" s="83"/>
      <c r="T76" s="83"/>
      <c r="U76" s="83"/>
      <c r="V76" s="83"/>
      <c r="W76" s="83"/>
      <c r="X76" s="83"/>
      <c r="Y76" s="83"/>
      <c r="Z76" s="83"/>
    </row>
    <row r="77" spans="1:26" s="3" customFormat="1" ht="16" x14ac:dyDescent="0.2">
      <c r="A77" s="91"/>
      <c r="B77" s="83"/>
      <c r="C77" s="83"/>
      <c r="D77" s="83"/>
      <c r="E77" s="83"/>
      <c r="F77" s="83"/>
      <c r="G77" s="83"/>
      <c r="H77" s="83"/>
      <c r="I77" s="83"/>
      <c r="J77" s="83"/>
      <c r="K77" s="83"/>
      <c r="L77" s="83"/>
      <c r="M77" s="83"/>
      <c r="N77" s="83"/>
      <c r="O77" s="83"/>
      <c r="P77" s="83"/>
      <c r="Q77" s="83"/>
      <c r="R77" s="83"/>
      <c r="S77" s="83"/>
      <c r="T77" s="83"/>
      <c r="U77" s="83"/>
      <c r="V77" s="83"/>
      <c r="W77" s="83"/>
      <c r="X77" s="83"/>
      <c r="Y77" s="83"/>
      <c r="Z77" s="83"/>
    </row>
    <row r="78" spans="1:26" s="3" customFormat="1" ht="16" x14ac:dyDescent="0.2">
      <c r="A78" s="91"/>
      <c r="B78" s="83"/>
      <c r="C78" s="83"/>
      <c r="D78" s="83"/>
      <c r="E78" s="83"/>
      <c r="F78" s="83"/>
      <c r="G78" s="83"/>
      <c r="H78" s="83"/>
      <c r="I78" s="83"/>
      <c r="J78" s="83"/>
      <c r="K78" s="83"/>
      <c r="L78" s="83"/>
      <c r="M78" s="83"/>
      <c r="N78" s="83"/>
      <c r="O78" s="83"/>
      <c r="P78" s="83"/>
      <c r="Q78" s="83"/>
      <c r="R78" s="83"/>
      <c r="S78" s="83"/>
      <c r="T78" s="83"/>
      <c r="U78" s="83"/>
      <c r="V78" s="83"/>
      <c r="W78" s="83"/>
      <c r="X78" s="83"/>
      <c r="Y78" s="83"/>
      <c r="Z78" s="83"/>
    </row>
    <row r="79" spans="1:26" s="3" customFormat="1" ht="16" x14ac:dyDescent="0.2">
      <c r="A79" s="91"/>
      <c r="B79" s="83"/>
      <c r="C79" s="83"/>
      <c r="D79" s="83"/>
      <c r="E79" s="83"/>
      <c r="F79" s="83"/>
      <c r="G79" s="83"/>
      <c r="H79" s="83"/>
      <c r="I79" s="83"/>
      <c r="J79" s="83"/>
      <c r="K79" s="83"/>
      <c r="L79" s="83"/>
      <c r="M79" s="83"/>
      <c r="N79" s="83"/>
      <c r="O79" s="83"/>
      <c r="P79" s="83"/>
      <c r="Q79" s="83"/>
      <c r="R79" s="83"/>
      <c r="S79" s="83"/>
      <c r="T79" s="83"/>
      <c r="U79" s="83"/>
      <c r="V79" s="83"/>
      <c r="W79" s="83"/>
      <c r="X79" s="83"/>
      <c r="Y79" s="83"/>
      <c r="Z79" s="83"/>
    </row>
    <row r="80" spans="1:26" s="3" customFormat="1" ht="16" x14ac:dyDescent="0.2">
      <c r="A80" s="91"/>
      <c r="B80" s="83"/>
      <c r="C80" s="83"/>
      <c r="D80" s="83"/>
      <c r="E80" s="83"/>
      <c r="F80" s="83"/>
      <c r="G80" s="83"/>
      <c r="H80" s="83"/>
      <c r="I80" s="83"/>
      <c r="J80" s="83"/>
      <c r="K80" s="83"/>
      <c r="L80" s="83"/>
      <c r="M80" s="83"/>
      <c r="N80" s="83"/>
      <c r="O80" s="83"/>
      <c r="P80" s="83"/>
      <c r="Q80" s="83"/>
      <c r="R80" s="83"/>
      <c r="S80" s="83"/>
      <c r="T80" s="83"/>
      <c r="U80" s="83"/>
      <c r="V80" s="83"/>
      <c r="W80" s="83"/>
      <c r="X80" s="83"/>
      <c r="Y80" s="83"/>
      <c r="Z80" s="83"/>
    </row>
    <row r="81" spans="1:26" s="3" customFormat="1" ht="16" x14ac:dyDescent="0.2">
      <c r="A81" s="91"/>
      <c r="B81" s="83"/>
      <c r="C81" s="83"/>
      <c r="D81" s="83"/>
      <c r="E81" s="83"/>
      <c r="F81" s="83"/>
      <c r="G81" s="83"/>
      <c r="H81" s="83"/>
      <c r="I81" s="83"/>
      <c r="J81" s="83"/>
      <c r="K81" s="83"/>
      <c r="L81" s="83"/>
      <c r="M81" s="83"/>
      <c r="N81" s="83"/>
      <c r="O81" s="83"/>
      <c r="P81" s="83"/>
      <c r="Q81" s="83"/>
      <c r="R81" s="83"/>
      <c r="S81" s="83"/>
      <c r="T81" s="83"/>
      <c r="U81" s="83"/>
      <c r="V81" s="83"/>
      <c r="W81" s="83"/>
      <c r="X81" s="83"/>
      <c r="Y81" s="83"/>
      <c r="Z81" s="83"/>
    </row>
    <row r="82" spans="1:26" s="3" customFormat="1" ht="16" x14ac:dyDescent="0.2">
      <c r="A82" s="91"/>
      <c r="B82" s="83"/>
      <c r="C82" s="83"/>
      <c r="D82" s="83"/>
      <c r="E82" s="83"/>
      <c r="F82" s="83"/>
      <c r="G82" s="83"/>
      <c r="H82" s="83"/>
      <c r="I82" s="83"/>
      <c r="J82" s="83"/>
      <c r="K82" s="83"/>
      <c r="L82" s="83"/>
      <c r="M82" s="83"/>
      <c r="N82" s="83"/>
      <c r="O82" s="83"/>
      <c r="P82" s="83"/>
      <c r="Q82" s="83"/>
      <c r="R82" s="83"/>
      <c r="S82" s="83"/>
      <c r="T82" s="83"/>
      <c r="U82" s="83"/>
      <c r="V82" s="83"/>
      <c r="W82" s="83"/>
      <c r="X82" s="83"/>
      <c r="Y82" s="83"/>
      <c r="Z82" s="83"/>
    </row>
    <row r="83" spans="1:26" s="3" customFormat="1" ht="16" x14ac:dyDescent="0.2">
      <c r="A83" s="91"/>
      <c r="B83" s="83"/>
      <c r="C83" s="83"/>
      <c r="D83" s="83"/>
      <c r="E83" s="83"/>
      <c r="F83" s="83"/>
      <c r="G83" s="83"/>
      <c r="H83" s="83"/>
      <c r="I83" s="83"/>
      <c r="J83" s="83"/>
      <c r="K83" s="83"/>
      <c r="L83" s="83"/>
      <c r="M83" s="83"/>
      <c r="N83" s="83"/>
      <c r="O83" s="83"/>
      <c r="P83" s="83"/>
      <c r="Q83" s="83"/>
      <c r="R83" s="83"/>
      <c r="S83" s="83"/>
      <c r="T83" s="83"/>
      <c r="U83" s="83"/>
      <c r="V83" s="83"/>
      <c r="W83" s="83"/>
      <c r="X83" s="83"/>
      <c r="Y83" s="83"/>
      <c r="Z83" s="83"/>
    </row>
    <row r="84" spans="1:26" s="3" customFormat="1" ht="16" x14ac:dyDescent="0.2">
      <c r="A84" s="91"/>
      <c r="B84" s="83"/>
      <c r="C84" s="83"/>
      <c r="D84" s="83"/>
      <c r="E84" s="83"/>
      <c r="F84" s="83"/>
      <c r="G84" s="83"/>
      <c r="H84" s="83"/>
      <c r="I84" s="83"/>
      <c r="J84" s="83"/>
      <c r="K84" s="83"/>
      <c r="L84" s="83"/>
      <c r="M84" s="83"/>
      <c r="N84" s="83"/>
      <c r="O84" s="83"/>
      <c r="P84" s="83"/>
      <c r="Q84" s="83"/>
      <c r="R84" s="83"/>
      <c r="S84" s="83"/>
      <c r="T84" s="83"/>
      <c r="U84" s="83"/>
      <c r="V84" s="83"/>
      <c r="W84" s="83"/>
      <c r="X84" s="83"/>
      <c r="Y84" s="83"/>
      <c r="Z84" s="83"/>
    </row>
    <row r="85" spans="1:26" s="3" customFormat="1" ht="16" x14ac:dyDescent="0.2">
      <c r="A85" s="91"/>
      <c r="B85" s="83"/>
      <c r="C85" s="83"/>
      <c r="D85" s="83"/>
      <c r="E85" s="83"/>
      <c r="F85" s="83"/>
      <c r="G85" s="83"/>
      <c r="H85" s="83"/>
      <c r="I85" s="83"/>
      <c r="J85" s="83"/>
      <c r="K85" s="83"/>
      <c r="L85" s="83"/>
      <c r="M85" s="83"/>
      <c r="N85" s="83"/>
      <c r="O85" s="83"/>
      <c r="P85" s="83"/>
      <c r="Q85" s="83"/>
      <c r="R85" s="83"/>
      <c r="S85" s="83"/>
      <c r="T85" s="83"/>
      <c r="U85" s="83"/>
      <c r="V85" s="83"/>
      <c r="W85" s="83"/>
      <c r="X85" s="83"/>
      <c r="Y85" s="83"/>
      <c r="Z85" s="83"/>
    </row>
    <row r="86" spans="1:26" ht="16" x14ac:dyDescent="0.2">
      <c r="A86" s="28"/>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6" x14ac:dyDescent="0.2">
      <c r="A87" s="28"/>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6" x14ac:dyDescent="0.2">
      <c r="A88" s="28"/>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6" x14ac:dyDescent="0.2">
      <c r="A89" s="28"/>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6" x14ac:dyDescent="0.2">
      <c r="A90" s="28"/>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6" x14ac:dyDescent="0.2">
      <c r="A91" s="28"/>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6" x14ac:dyDescent="0.2">
      <c r="A92" s="28"/>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6" x14ac:dyDescent="0.2">
      <c r="A93" s="28"/>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6" x14ac:dyDescent="0.2">
      <c r="A94" s="28"/>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6" x14ac:dyDescent="0.2">
      <c r="A95" s="28"/>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6" x14ac:dyDescent="0.2">
      <c r="A96" s="28"/>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6" x14ac:dyDescent="0.2">
      <c r="A97" s="28"/>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6" x14ac:dyDescent="0.2">
      <c r="A98" s="28"/>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6" x14ac:dyDescent="0.2">
      <c r="A99" s="28"/>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6" x14ac:dyDescent="0.2">
      <c r="A100" s="28"/>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6" x14ac:dyDescent="0.2">
      <c r="A101" s="28"/>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6" x14ac:dyDescent="0.2">
      <c r="A102" s="28"/>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6" x14ac:dyDescent="0.2">
      <c r="A103" s="28"/>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6" x14ac:dyDescent="0.2">
      <c r="A104" s="28"/>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6" x14ac:dyDescent="0.2">
      <c r="A105" s="28"/>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6" x14ac:dyDescent="0.2">
      <c r="A106" s="28"/>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6" x14ac:dyDescent="0.2">
      <c r="A107" s="28"/>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6" x14ac:dyDescent="0.2">
      <c r="A108" s="28"/>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6" x14ac:dyDescent="0.2">
      <c r="A109" s="28"/>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6" x14ac:dyDescent="0.2">
      <c r="A110" s="28"/>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6" x14ac:dyDescent="0.2">
      <c r="A111" s="28"/>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6" x14ac:dyDescent="0.2">
      <c r="A112" s="28"/>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6" x14ac:dyDescent="0.2">
      <c r="A113" s="28"/>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6" x14ac:dyDescent="0.2">
      <c r="A114" s="28"/>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6" x14ac:dyDescent="0.2">
      <c r="A115" s="28"/>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6" x14ac:dyDescent="0.2">
      <c r="A116" s="28"/>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6" x14ac:dyDescent="0.2">
      <c r="A117" s="28"/>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6" x14ac:dyDescent="0.2">
      <c r="A118" s="28"/>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6" x14ac:dyDescent="0.2">
      <c r="A119" s="28"/>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6" x14ac:dyDescent="0.2">
      <c r="A120" s="28"/>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6" x14ac:dyDescent="0.2">
      <c r="A121" s="28"/>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6" x14ac:dyDescent="0.2">
      <c r="A122" s="28"/>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6" x14ac:dyDescent="0.2">
      <c r="A123" s="28"/>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6" x14ac:dyDescent="0.2">
      <c r="A124" s="28"/>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6" x14ac:dyDescent="0.2">
      <c r="A125" s="28"/>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6" x14ac:dyDescent="0.2">
      <c r="A126" s="28"/>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6" x14ac:dyDescent="0.2">
      <c r="A127" s="28"/>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6" x14ac:dyDescent="0.2">
      <c r="A128" s="28"/>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6" x14ac:dyDescent="0.2">
      <c r="A129" s="28"/>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6" x14ac:dyDescent="0.2">
      <c r="A130" s="28"/>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6" x14ac:dyDescent="0.2">
      <c r="A131" s="28"/>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6" x14ac:dyDescent="0.2">
      <c r="A132" s="28"/>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6" x14ac:dyDescent="0.2">
      <c r="A133" s="28"/>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6" x14ac:dyDescent="0.2">
      <c r="A134" s="28"/>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6" x14ac:dyDescent="0.2">
      <c r="A135" s="28"/>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6" x14ac:dyDescent="0.2">
      <c r="A136" s="28"/>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6" x14ac:dyDescent="0.2">
      <c r="A137" s="28"/>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6" x14ac:dyDescent="0.2">
      <c r="A138" s="28"/>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6" x14ac:dyDescent="0.2">
      <c r="A139" s="28"/>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6" x14ac:dyDescent="0.2">
      <c r="A140" s="28"/>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6" x14ac:dyDescent="0.2">
      <c r="A141" s="28"/>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6" x14ac:dyDescent="0.2">
      <c r="A142" s="28"/>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6" x14ac:dyDescent="0.2">
      <c r="A143" s="28"/>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6" x14ac:dyDescent="0.2">
      <c r="A144" s="28"/>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6" x14ac:dyDescent="0.2">
      <c r="A145" s="28"/>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6" x14ac:dyDescent="0.2">
      <c r="A146" s="28"/>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6" x14ac:dyDescent="0.2">
      <c r="A147" s="28"/>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6" x14ac:dyDescent="0.2">
      <c r="A148" s="28"/>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6" x14ac:dyDescent="0.2">
      <c r="A149" s="28"/>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6" x14ac:dyDescent="0.2">
      <c r="A150" s="28"/>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6" x14ac:dyDescent="0.2">
      <c r="A151" s="28"/>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6" x14ac:dyDescent="0.2">
      <c r="A152" s="28"/>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6" x14ac:dyDescent="0.2">
      <c r="A153" s="28"/>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6" x14ac:dyDescent="0.2">
      <c r="A154" s="28"/>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6" x14ac:dyDescent="0.2">
      <c r="A155" s="28"/>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6" x14ac:dyDescent="0.2">
      <c r="A156" s="28"/>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6" x14ac:dyDescent="0.2">
      <c r="A157" s="28"/>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6" x14ac:dyDescent="0.2">
      <c r="A158" s="28"/>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6" x14ac:dyDescent="0.2">
      <c r="A159" s="28"/>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6" x14ac:dyDescent="0.2">
      <c r="A160" s="28"/>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6" x14ac:dyDescent="0.2">
      <c r="A161" s="28"/>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6" x14ac:dyDescent="0.2">
      <c r="A162" s="28"/>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6" x14ac:dyDescent="0.2">
      <c r="A163" s="28"/>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6" x14ac:dyDescent="0.2">
      <c r="A164" s="28"/>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6" x14ac:dyDescent="0.2">
      <c r="A165" s="28"/>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6" x14ac:dyDescent="0.2">
      <c r="A166" s="28"/>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6" x14ac:dyDescent="0.2">
      <c r="A167" s="28"/>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6" x14ac:dyDescent="0.2">
      <c r="A168" s="28"/>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6" x14ac:dyDescent="0.2">
      <c r="A169" s="28"/>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6" x14ac:dyDescent="0.2">
      <c r="A170" s="28"/>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6" x14ac:dyDescent="0.2">
      <c r="A171" s="28"/>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6" x14ac:dyDescent="0.2">
      <c r="A172" s="28"/>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6" x14ac:dyDescent="0.2">
      <c r="A173" s="28"/>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6" x14ac:dyDescent="0.2">
      <c r="A174" s="28"/>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6" x14ac:dyDescent="0.2">
      <c r="A175" s="28"/>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6" x14ac:dyDescent="0.2">
      <c r="A176" s="28"/>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6" x14ac:dyDescent="0.2">
      <c r="A177" s="28"/>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6" x14ac:dyDescent="0.2">
      <c r="A178" s="28"/>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6" x14ac:dyDescent="0.2">
      <c r="A179" s="28"/>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6" x14ac:dyDescent="0.2">
      <c r="A180" s="28"/>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6" x14ac:dyDescent="0.2">
      <c r="A181" s="28"/>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6" x14ac:dyDescent="0.2">
      <c r="A182" s="28"/>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6" x14ac:dyDescent="0.2">
      <c r="A183" s="28"/>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6" x14ac:dyDescent="0.2">
      <c r="A184" s="28"/>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6" x14ac:dyDescent="0.2">
      <c r="A185" s="28"/>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6" x14ac:dyDescent="0.2">
      <c r="A186" s="28"/>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6" x14ac:dyDescent="0.2">
      <c r="A187" s="28"/>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6" x14ac:dyDescent="0.2">
      <c r="A188" s="28"/>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6" x14ac:dyDescent="0.2">
      <c r="A189" s="28"/>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6" x14ac:dyDescent="0.2">
      <c r="A190" s="28"/>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6" x14ac:dyDescent="0.2">
      <c r="A191" s="28"/>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6" x14ac:dyDescent="0.2">
      <c r="A192" s="28"/>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6" x14ac:dyDescent="0.2">
      <c r="A193" s="28"/>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6" x14ac:dyDescent="0.2">
      <c r="A194" s="28"/>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6" x14ac:dyDescent="0.2">
      <c r="A195" s="28"/>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6" x14ac:dyDescent="0.2">
      <c r="A196" s="28"/>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6" x14ac:dyDescent="0.2">
      <c r="A197" s="28"/>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6" x14ac:dyDescent="0.2">
      <c r="A198" s="28"/>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6" x14ac:dyDescent="0.2">
      <c r="A199" s="28"/>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6" x14ac:dyDescent="0.2">
      <c r="A200" s="28"/>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6" x14ac:dyDescent="0.2">
      <c r="A201" s="28"/>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6" x14ac:dyDescent="0.2">
      <c r="A202" s="28"/>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6" x14ac:dyDescent="0.2">
      <c r="A203" s="28"/>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6" x14ac:dyDescent="0.2">
      <c r="A204" s="28"/>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6" x14ac:dyDescent="0.2">
      <c r="A205" s="28"/>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6" x14ac:dyDescent="0.2">
      <c r="A206" s="28"/>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6" x14ac:dyDescent="0.2">
      <c r="A207" s="28"/>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6" x14ac:dyDescent="0.2">
      <c r="A208" s="28"/>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6" x14ac:dyDescent="0.2">
      <c r="A209" s="28"/>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6" x14ac:dyDescent="0.2">
      <c r="A210" s="28"/>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6" x14ac:dyDescent="0.2">
      <c r="A211" s="28"/>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6" x14ac:dyDescent="0.2">
      <c r="A212" s="28"/>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6" x14ac:dyDescent="0.2">
      <c r="A213" s="28"/>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6" x14ac:dyDescent="0.2">
      <c r="A214" s="28"/>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6" x14ac:dyDescent="0.2">
      <c r="A215" s="28"/>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6" x14ac:dyDescent="0.2">
      <c r="A216" s="28"/>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6" x14ac:dyDescent="0.2">
      <c r="A217" s="28"/>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6" x14ac:dyDescent="0.2">
      <c r="A218" s="28"/>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6" x14ac:dyDescent="0.2">
      <c r="A219" s="28"/>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6" x14ac:dyDescent="0.2">
      <c r="A220" s="28"/>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6" x14ac:dyDescent="0.2">
      <c r="A221" s="28"/>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6" x14ac:dyDescent="0.2">
      <c r="A222" s="28"/>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6" x14ac:dyDescent="0.2">
      <c r="A223" s="28"/>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6" x14ac:dyDescent="0.2">
      <c r="A224" s="28"/>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6" x14ac:dyDescent="0.2">
      <c r="A225" s="28"/>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6" x14ac:dyDescent="0.2">
      <c r="A226" s="28"/>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6" x14ac:dyDescent="0.2">
      <c r="A227" s="28"/>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6" x14ac:dyDescent="0.2">
      <c r="A228" s="28"/>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6" x14ac:dyDescent="0.2">
      <c r="A229" s="28"/>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6" x14ac:dyDescent="0.2">
      <c r="A230" s="28"/>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6" x14ac:dyDescent="0.2">
      <c r="A231" s="28"/>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6" x14ac:dyDescent="0.2">
      <c r="A232" s="28"/>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6" x14ac:dyDescent="0.2">
      <c r="A233" s="28"/>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6" x14ac:dyDescent="0.2">
      <c r="A234" s="28"/>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6" x14ac:dyDescent="0.2">
      <c r="A235" s="28"/>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6" x14ac:dyDescent="0.2">
      <c r="A236" s="28"/>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6" x14ac:dyDescent="0.2">
      <c r="A237" s="28"/>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6" x14ac:dyDescent="0.2">
      <c r="A238" s="28"/>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6" x14ac:dyDescent="0.2">
      <c r="A239" s="28"/>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6" x14ac:dyDescent="0.2">
      <c r="A240" s="28"/>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6" x14ac:dyDescent="0.2">
      <c r="A241" s="28"/>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6" x14ac:dyDescent="0.2">
      <c r="A242" s="28"/>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6" x14ac:dyDescent="0.2">
      <c r="A243" s="28"/>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6" x14ac:dyDescent="0.2">
      <c r="A244" s="28"/>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6" x14ac:dyDescent="0.2">
      <c r="A245" s="28"/>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6" x14ac:dyDescent="0.2">
      <c r="A246" s="28"/>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6" x14ac:dyDescent="0.2">
      <c r="A247" s="28"/>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6" x14ac:dyDescent="0.2">
      <c r="A248" s="28"/>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6" x14ac:dyDescent="0.2">
      <c r="A249" s="28"/>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6" x14ac:dyDescent="0.2">
      <c r="A250" s="28"/>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6" x14ac:dyDescent="0.2">
      <c r="A251" s="28"/>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6" x14ac:dyDescent="0.2">
      <c r="A252" s="28"/>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6" x14ac:dyDescent="0.2">
      <c r="A253" s="28"/>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6" x14ac:dyDescent="0.2">
      <c r="A254" s="28"/>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6" x14ac:dyDescent="0.2">
      <c r="A255" s="28"/>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6" x14ac:dyDescent="0.2">
      <c r="A256" s="28"/>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6" x14ac:dyDescent="0.2">
      <c r="A257" s="28"/>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6" x14ac:dyDescent="0.2">
      <c r="A258" s="28"/>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6" x14ac:dyDescent="0.2">
      <c r="A259" s="28"/>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6" x14ac:dyDescent="0.2">
      <c r="A260" s="28"/>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6" x14ac:dyDescent="0.2">
      <c r="A261" s="28"/>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6" x14ac:dyDescent="0.2">
      <c r="A262" s="28"/>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6" x14ac:dyDescent="0.2">
      <c r="A263" s="28"/>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6" x14ac:dyDescent="0.2">
      <c r="A264" s="28"/>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6" x14ac:dyDescent="0.2">
      <c r="A265" s="28"/>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6" x14ac:dyDescent="0.2">
      <c r="A266" s="28"/>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6" x14ac:dyDescent="0.2">
      <c r="A267" s="28"/>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6" x14ac:dyDescent="0.2">
      <c r="A268" s="28"/>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6" x14ac:dyDescent="0.2">
      <c r="A269" s="28"/>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6" x14ac:dyDescent="0.2">
      <c r="A270" s="28"/>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6" x14ac:dyDescent="0.2">
      <c r="A271" s="28"/>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6" x14ac:dyDescent="0.2">
      <c r="A272" s="28"/>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6" x14ac:dyDescent="0.2">
      <c r="A273" s="28"/>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6" x14ac:dyDescent="0.2">
      <c r="A274" s="28"/>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6" x14ac:dyDescent="0.2">
      <c r="A275" s="28"/>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6" x14ac:dyDescent="0.2">
      <c r="A276" s="28"/>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6" x14ac:dyDescent="0.2">
      <c r="A277" s="28"/>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6" x14ac:dyDescent="0.2">
      <c r="A278" s="28"/>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6" x14ac:dyDescent="0.2">
      <c r="A279" s="28"/>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6" x14ac:dyDescent="0.2">
      <c r="A280" s="28"/>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6" x14ac:dyDescent="0.2">
      <c r="A281" s="28"/>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6" x14ac:dyDescent="0.2">
      <c r="A282" s="28"/>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6" x14ac:dyDescent="0.2">
      <c r="A283" s="28"/>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6" x14ac:dyDescent="0.2">
      <c r="A284" s="28"/>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6" x14ac:dyDescent="0.2">
      <c r="A285" s="28"/>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6" x14ac:dyDescent="0.2">
      <c r="A286" s="28"/>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6" x14ac:dyDescent="0.2">
      <c r="A287" s="28"/>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6" x14ac:dyDescent="0.2">
      <c r="A288" s="28"/>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6" x14ac:dyDescent="0.2">
      <c r="A289" s="28"/>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6" x14ac:dyDescent="0.2">
      <c r="A290" s="28"/>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6" x14ac:dyDescent="0.2">
      <c r="A291" s="28"/>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6" x14ac:dyDescent="0.2">
      <c r="A292" s="28"/>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6" x14ac:dyDescent="0.2">
      <c r="A293" s="28"/>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6" x14ac:dyDescent="0.2">
      <c r="A294" s="28"/>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6" x14ac:dyDescent="0.2">
      <c r="A295" s="28"/>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6" x14ac:dyDescent="0.2">
      <c r="A296" s="28"/>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6" x14ac:dyDescent="0.2">
      <c r="A297" s="28"/>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6" x14ac:dyDescent="0.2">
      <c r="A298" s="28"/>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6" x14ac:dyDescent="0.2">
      <c r="A299" s="28"/>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6" x14ac:dyDescent="0.2">
      <c r="A300" s="28"/>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6" x14ac:dyDescent="0.2">
      <c r="A301" s="28"/>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6" x14ac:dyDescent="0.2">
      <c r="A302" s="28"/>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6" x14ac:dyDescent="0.2">
      <c r="A303" s="28"/>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6" x14ac:dyDescent="0.2">
      <c r="A304" s="28"/>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6" x14ac:dyDescent="0.2">
      <c r="A305" s="28"/>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6" x14ac:dyDescent="0.2">
      <c r="A306" s="28"/>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6" x14ac:dyDescent="0.2">
      <c r="A307" s="28"/>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6" x14ac:dyDescent="0.2">
      <c r="A308" s="28"/>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6" x14ac:dyDescent="0.2">
      <c r="A309" s="28"/>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6" x14ac:dyDescent="0.2">
      <c r="A310" s="28"/>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6" x14ac:dyDescent="0.2">
      <c r="A311" s="28"/>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6" x14ac:dyDescent="0.2">
      <c r="A312" s="28"/>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6" x14ac:dyDescent="0.2">
      <c r="A313" s="28"/>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6" x14ac:dyDescent="0.2">
      <c r="A314" s="28"/>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6" x14ac:dyDescent="0.2">
      <c r="A315" s="28"/>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6" x14ac:dyDescent="0.2">
      <c r="A316" s="28"/>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6" x14ac:dyDescent="0.2">
      <c r="A317" s="28"/>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6" x14ac:dyDescent="0.2">
      <c r="A318" s="28"/>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6" x14ac:dyDescent="0.2">
      <c r="A319" s="28"/>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6" x14ac:dyDescent="0.2">
      <c r="A320" s="28"/>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6" x14ac:dyDescent="0.2">
      <c r="A321" s="28"/>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6" x14ac:dyDescent="0.2">
      <c r="A322" s="28"/>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6" x14ac:dyDescent="0.2">
      <c r="A323" s="28"/>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6" x14ac:dyDescent="0.2">
      <c r="A324" s="28"/>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6" x14ac:dyDescent="0.2">
      <c r="A325" s="28"/>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6" x14ac:dyDescent="0.2">
      <c r="A326" s="28"/>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6" x14ac:dyDescent="0.2">
      <c r="A327" s="28"/>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6" x14ac:dyDescent="0.2">
      <c r="A328" s="28"/>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6" x14ac:dyDescent="0.2">
      <c r="A329" s="28"/>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6" x14ac:dyDescent="0.2">
      <c r="A330" s="28"/>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6" x14ac:dyDescent="0.2">
      <c r="A331" s="28"/>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6" x14ac:dyDescent="0.2">
      <c r="A332" s="28"/>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6" x14ac:dyDescent="0.2">
      <c r="A333" s="28"/>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6" x14ac:dyDescent="0.2">
      <c r="A334" s="28"/>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6" x14ac:dyDescent="0.2">
      <c r="A335" s="28"/>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6" x14ac:dyDescent="0.2">
      <c r="A336" s="28"/>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6" x14ac:dyDescent="0.2">
      <c r="A337" s="28"/>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6" x14ac:dyDescent="0.2">
      <c r="A338" s="28"/>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6" x14ac:dyDescent="0.2">
      <c r="A339" s="28"/>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6" x14ac:dyDescent="0.2">
      <c r="A340" s="28"/>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6" x14ac:dyDescent="0.2">
      <c r="A341" s="28"/>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6" x14ac:dyDescent="0.2">
      <c r="A342" s="28"/>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6" x14ac:dyDescent="0.2">
      <c r="A343" s="28"/>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6" x14ac:dyDescent="0.2">
      <c r="A344" s="28"/>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6" x14ac:dyDescent="0.2">
      <c r="A345" s="28"/>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6" x14ac:dyDescent="0.2">
      <c r="A346" s="28"/>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6" x14ac:dyDescent="0.2">
      <c r="A347" s="28"/>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6" x14ac:dyDescent="0.2">
      <c r="A348" s="28"/>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6" x14ac:dyDescent="0.2">
      <c r="A349" s="28"/>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6" x14ac:dyDescent="0.2">
      <c r="A350" s="28"/>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6" x14ac:dyDescent="0.2">
      <c r="A351" s="28"/>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6" x14ac:dyDescent="0.2">
      <c r="A352" s="28"/>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6" x14ac:dyDescent="0.2">
      <c r="A353" s="28"/>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6" x14ac:dyDescent="0.2">
      <c r="A354" s="28"/>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6" x14ac:dyDescent="0.2">
      <c r="A355" s="28"/>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6" x14ac:dyDescent="0.2">
      <c r="A356" s="28"/>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6" x14ac:dyDescent="0.2">
      <c r="A357" s="28"/>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6" x14ac:dyDescent="0.2">
      <c r="A358" s="28"/>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6" x14ac:dyDescent="0.2">
      <c r="A359" s="28"/>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6" x14ac:dyDescent="0.2">
      <c r="A360" s="28"/>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6" x14ac:dyDescent="0.2">
      <c r="A361" s="28"/>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6" x14ac:dyDescent="0.2">
      <c r="A362" s="28"/>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6" x14ac:dyDescent="0.2">
      <c r="A363" s="28"/>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6" x14ac:dyDescent="0.2">
      <c r="A364" s="28"/>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6" x14ac:dyDescent="0.2">
      <c r="A365" s="28"/>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6" x14ac:dyDescent="0.2">
      <c r="A366" s="28"/>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6" x14ac:dyDescent="0.2">
      <c r="A367" s="28"/>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6" x14ac:dyDescent="0.2">
      <c r="A368" s="28"/>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6" x14ac:dyDescent="0.2">
      <c r="A369" s="28"/>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6" x14ac:dyDescent="0.2">
      <c r="A370" s="28"/>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6" x14ac:dyDescent="0.2">
      <c r="A371" s="28"/>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6" x14ac:dyDescent="0.2">
      <c r="A372" s="28"/>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6" x14ac:dyDescent="0.2">
      <c r="A373" s="28"/>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6" x14ac:dyDescent="0.2">
      <c r="A374" s="28"/>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6" x14ac:dyDescent="0.2">
      <c r="A375" s="28"/>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6" x14ac:dyDescent="0.2">
      <c r="A376" s="28"/>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6" x14ac:dyDescent="0.2">
      <c r="A377" s="28"/>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6" x14ac:dyDescent="0.2">
      <c r="A378" s="28"/>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6" x14ac:dyDescent="0.2">
      <c r="A379" s="28"/>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6" x14ac:dyDescent="0.2">
      <c r="A380" s="28"/>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6" x14ac:dyDescent="0.2">
      <c r="A381" s="28"/>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6" x14ac:dyDescent="0.2">
      <c r="A382" s="28"/>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6" x14ac:dyDescent="0.2">
      <c r="A383" s="28"/>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6" x14ac:dyDescent="0.2">
      <c r="A384" s="28"/>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6" x14ac:dyDescent="0.2">
      <c r="A385" s="28"/>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6" x14ac:dyDescent="0.2">
      <c r="A386" s="28"/>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6" x14ac:dyDescent="0.2">
      <c r="A387" s="28"/>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6" x14ac:dyDescent="0.2">
      <c r="A388" s="28"/>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6" x14ac:dyDescent="0.2">
      <c r="A389" s="28"/>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6" x14ac:dyDescent="0.2">
      <c r="A390" s="28"/>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6" x14ac:dyDescent="0.2">
      <c r="A391" s="28"/>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6" x14ac:dyDescent="0.2">
      <c r="A392" s="28"/>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6" x14ac:dyDescent="0.2">
      <c r="A393" s="28"/>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6" x14ac:dyDescent="0.2">
      <c r="A394" s="28"/>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6" x14ac:dyDescent="0.2">
      <c r="A395" s="28"/>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6" x14ac:dyDescent="0.2">
      <c r="A396" s="28"/>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6" x14ac:dyDescent="0.2">
      <c r="A397" s="28"/>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6" x14ac:dyDescent="0.2">
      <c r="A398" s="28"/>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6" x14ac:dyDescent="0.2">
      <c r="A399" s="28"/>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6" x14ac:dyDescent="0.2">
      <c r="A400" s="28"/>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6" x14ac:dyDescent="0.2">
      <c r="A401" s="28"/>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6" x14ac:dyDescent="0.2">
      <c r="A402" s="28"/>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6" x14ac:dyDescent="0.2">
      <c r="A403" s="28"/>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6" x14ac:dyDescent="0.2">
      <c r="A404" s="28"/>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6" x14ac:dyDescent="0.2">
      <c r="A405" s="28"/>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6" x14ac:dyDescent="0.2">
      <c r="A406" s="28"/>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6" x14ac:dyDescent="0.2">
      <c r="A407" s="28"/>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6" x14ac:dyDescent="0.2">
      <c r="A408" s="28"/>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6" x14ac:dyDescent="0.2">
      <c r="A409" s="28"/>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6" x14ac:dyDescent="0.2">
      <c r="A410" s="28"/>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6" x14ac:dyDescent="0.2">
      <c r="A411" s="28"/>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6" x14ac:dyDescent="0.2">
      <c r="A412" s="28"/>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6" x14ac:dyDescent="0.2">
      <c r="A413" s="28"/>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6" x14ac:dyDescent="0.2">
      <c r="A414" s="28"/>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6" x14ac:dyDescent="0.2">
      <c r="A415" s="28"/>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6" x14ac:dyDescent="0.2">
      <c r="A416" s="28"/>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6" x14ac:dyDescent="0.2">
      <c r="A417" s="28"/>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6" x14ac:dyDescent="0.2">
      <c r="A418" s="28"/>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6" x14ac:dyDescent="0.2">
      <c r="A419" s="28"/>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6" x14ac:dyDescent="0.2">
      <c r="A420" s="28"/>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6" x14ac:dyDescent="0.2">
      <c r="A421" s="28"/>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6" x14ac:dyDescent="0.2">
      <c r="A422" s="28"/>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6" x14ac:dyDescent="0.2">
      <c r="A423" s="28"/>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6" x14ac:dyDescent="0.2">
      <c r="A424" s="28"/>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6" x14ac:dyDescent="0.2">
      <c r="A425" s="28"/>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6" x14ac:dyDescent="0.2">
      <c r="A426" s="28"/>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6" x14ac:dyDescent="0.2">
      <c r="A427" s="28"/>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6" x14ac:dyDescent="0.2">
      <c r="A428" s="28"/>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6" x14ac:dyDescent="0.2">
      <c r="A429" s="28"/>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6" x14ac:dyDescent="0.2">
      <c r="A430" s="28"/>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6" x14ac:dyDescent="0.2">
      <c r="A431" s="28"/>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6" x14ac:dyDescent="0.2">
      <c r="A432" s="28"/>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6" x14ac:dyDescent="0.2">
      <c r="A433" s="28"/>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6" x14ac:dyDescent="0.2">
      <c r="A434" s="28"/>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6" x14ac:dyDescent="0.2">
      <c r="A435" s="28"/>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6" x14ac:dyDescent="0.2">
      <c r="A436" s="28"/>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6" x14ac:dyDescent="0.2">
      <c r="A437" s="28"/>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6" x14ac:dyDescent="0.2">
      <c r="A438" s="28"/>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6" x14ac:dyDescent="0.2">
      <c r="A439" s="28"/>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6" x14ac:dyDescent="0.2">
      <c r="A440" s="28"/>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6" x14ac:dyDescent="0.2">
      <c r="A441" s="28"/>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6" x14ac:dyDescent="0.2">
      <c r="A442" s="28"/>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6" x14ac:dyDescent="0.2">
      <c r="A443" s="28"/>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6" x14ac:dyDescent="0.2">
      <c r="A444" s="28"/>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6" x14ac:dyDescent="0.2">
      <c r="A445" s="28"/>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6" x14ac:dyDescent="0.2">
      <c r="A446" s="28"/>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6" x14ac:dyDescent="0.2">
      <c r="A447" s="28"/>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6" x14ac:dyDescent="0.2">
      <c r="A448" s="28"/>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6" x14ac:dyDescent="0.2">
      <c r="A449" s="28"/>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6" x14ac:dyDescent="0.2">
      <c r="A450" s="28"/>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6" x14ac:dyDescent="0.2">
      <c r="A451" s="28"/>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6" x14ac:dyDescent="0.2">
      <c r="A452" s="28"/>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6" x14ac:dyDescent="0.2">
      <c r="A453" s="28"/>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6" x14ac:dyDescent="0.2">
      <c r="A454" s="28"/>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6" x14ac:dyDescent="0.2">
      <c r="A455" s="28"/>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6" x14ac:dyDescent="0.2">
      <c r="A456" s="28"/>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6" x14ac:dyDescent="0.2">
      <c r="A457" s="28"/>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6" x14ac:dyDescent="0.2">
      <c r="A458" s="28"/>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6" x14ac:dyDescent="0.2">
      <c r="A459" s="28"/>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6" x14ac:dyDescent="0.2">
      <c r="A460" s="28"/>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6" x14ac:dyDescent="0.2">
      <c r="A461" s="28"/>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6" x14ac:dyDescent="0.2">
      <c r="A462" s="28"/>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6" x14ac:dyDescent="0.2">
      <c r="A463" s="28"/>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6" x14ac:dyDescent="0.2">
      <c r="A464" s="28"/>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6" x14ac:dyDescent="0.2">
      <c r="A465" s="28"/>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6" x14ac:dyDescent="0.2">
      <c r="A466" s="28"/>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6" x14ac:dyDescent="0.2">
      <c r="A467" s="28"/>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6" x14ac:dyDescent="0.2">
      <c r="A468" s="28"/>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6" x14ac:dyDescent="0.2">
      <c r="A469" s="28"/>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6" x14ac:dyDescent="0.2">
      <c r="A470" s="28"/>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6" x14ac:dyDescent="0.2">
      <c r="A471" s="28"/>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6" x14ac:dyDescent="0.2">
      <c r="A472" s="28"/>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6" x14ac:dyDescent="0.2">
      <c r="A473" s="28"/>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6" x14ac:dyDescent="0.2">
      <c r="A474" s="28"/>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6" x14ac:dyDescent="0.2">
      <c r="A475" s="28"/>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6" x14ac:dyDescent="0.2">
      <c r="A476" s="28"/>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6" x14ac:dyDescent="0.2">
      <c r="A477" s="28"/>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6" x14ac:dyDescent="0.2">
      <c r="A478" s="28"/>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6" x14ac:dyDescent="0.2">
      <c r="A479" s="28"/>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6" x14ac:dyDescent="0.2">
      <c r="A480" s="28"/>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6" x14ac:dyDescent="0.2">
      <c r="A481" s="28"/>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6" x14ac:dyDescent="0.2">
      <c r="A482" s="28"/>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6" x14ac:dyDescent="0.2">
      <c r="A483" s="28"/>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6" x14ac:dyDescent="0.2">
      <c r="A484" s="28"/>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6" x14ac:dyDescent="0.2">
      <c r="A485" s="28"/>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6" x14ac:dyDescent="0.2">
      <c r="A486" s="28"/>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6" x14ac:dyDescent="0.2">
      <c r="A487" s="28"/>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6" x14ac:dyDescent="0.2">
      <c r="A488" s="28"/>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6" x14ac:dyDescent="0.2">
      <c r="A489" s="28"/>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6" x14ac:dyDescent="0.2">
      <c r="A490" s="28"/>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6" x14ac:dyDescent="0.2">
      <c r="A491" s="28"/>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6" x14ac:dyDescent="0.2">
      <c r="A492" s="28"/>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6" x14ac:dyDescent="0.2">
      <c r="A493" s="28"/>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6" x14ac:dyDescent="0.2">
      <c r="A494" s="28"/>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6" x14ac:dyDescent="0.2">
      <c r="A495" s="28"/>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6" x14ac:dyDescent="0.2">
      <c r="A496" s="28"/>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6" x14ac:dyDescent="0.2">
      <c r="A497" s="28"/>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6" x14ac:dyDescent="0.2">
      <c r="A498" s="28"/>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6" x14ac:dyDescent="0.2">
      <c r="A499" s="28"/>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6" x14ac:dyDescent="0.2">
      <c r="A500" s="28"/>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6" x14ac:dyDescent="0.2">
      <c r="A501" s="28"/>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6" x14ac:dyDescent="0.2">
      <c r="A502" s="28"/>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6" x14ac:dyDescent="0.2">
      <c r="A503" s="28"/>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6" x14ac:dyDescent="0.2">
      <c r="A504" s="28"/>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6" x14ac:dyDescent="0.2">
      <c r="A505" s="28"/>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6" x14ac:dyDescent="0.2">
      <c r="A506" s="28"/>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6" x14ac:dyDescent="0.2">
      <c r="A507" s="28"/>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6" x14ac:dyDescent="0.2">
      <c r="A508" s="28"/>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6" x14ac:dyDescent="0.2">
      <c r="A509" s="28"/>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6" x14ac:dyDescent="0.2">
      <c r="A510" s="28"/>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6" x14ac:dyDescent="0.2">
      <c r="A511" s="28"/>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6" x14ac:dyDescent="0.2">
      <c r="A512" s="28"/>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6" x14ac:dyDescent="0.2">
      <c r="A513" s="28"/>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6" x14ac:dyDescent="0.2">
      <c r="A514" s="28"/>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6" x14ac:dyDescent="0.2">
      <c r="A515" s="28"/>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6" x14ac:dyDescent="0.2">
      <c r="A516" s="28"/>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6" x14ac:dyDescent="0.2">
      <c r="A517" s="28"/>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6" x14ac:dyDescent="0.2">
      <c r="A518" s="28"/>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6" x14ac:dyDescent="0.2">
      <c r="A519" s="28"/>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6" x14ac:dyDescent="0.2">
      <c r="A520" s="28"/>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6" x14ac:dyDescent="0.2">
      <c r="A521" s="28"/>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6" x14ac:dyDescent="0.2">
      <c r="A522" s="28"/>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6" x14ac:dyDescent="0.2">
      <c r="A523" s="28"/>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6" x14ac:dyDescent="0.2">
      <c r="A524" s="28"/>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6" x14ac:dyDescent="0.2">
      <c r="A525" s="28"/>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6" x14ac:dyDescent="0.2">
      <c r="A526" s="28"/>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6" x14ac:dyDescent="0.2">
      <c r="A527" s="28"/>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6" x14ac:dyDescent="0.2">
      <c r="A528" s="28"/>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6" x14ac:dyDescent="0.2">
      <c r="A529" s="28"/>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6" x14ac:dyDescent="0.2">
      <c r="A530" s="28"/>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6" x14ac:dyDescent="0.2">
      <c r="A531" s="28"/>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6" x14ac:dyDescent="0.2">
      <c r="A532" s="28"/>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6" x14ac:dyDescent="0.2">
      <c r="A533" s="28"/>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6" x14ac:dyDescent="0.2">
      <c r="A534" s="28"/>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6" x14ac:dyDescent="0.2">
      <c r="A535" s="28"/>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6" x14ac:dyDescent="0.2">
      <c r="A536" s="28"/>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6" x14ac:dyDescent="0.2">
      <c r="A537" s="28"/>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6" x14ac:dyDescent="0.2">
      <c r="A538" s="28"/>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6" x14ac:dyDescent="0.2">
      <c r="A539" s="28"/>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6" x14ac:dyDescent="0.2">
      <c r="A540" s="28"/>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6" x14ac:dyDescent="0.2">
      <c r="A541" s="28"/>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6" x14ac:dyDescent="0.2">
      <c r="A542" s="28"/>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6" x14ac:dyDescent="0.2">
      <c r="A543" s="28"/>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6" x14ac:dyDescent="0.2">
      <c r="A544" s="28"/>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6" x14ac:dyDescent="0.2">
      <c r="A545" s="28"/>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6" x14ac:dyDescent="0.2">
      <c r="A546" s="28"/>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6" x14ac:dyDescent="0.2">
      <c r="A547" s="28"/>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6" x14ac:dyDescent="0.2">
      <c r="A548" s="28"/>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6" x14ac:dyDescent="0.2">
      <c r="A549" s="28"/>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6" x14ac:dyDescent="0.2">
      <c r="A550" s="28"/>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6" x14ac:dyDescent="0.2">
      <c r="A551" s="28"/>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6" x14ac:dyDescent="0.2">
      <c r="A552" s="28"/>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6" x14ac:dyDescent="0.2">
      <c r="A553" s="28"/>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6" x14ac:dyDescent="0.2">
      <c r="A554" s="28"/>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6" x14ac:dyDescent="0.2">
      <c r="A555" s="28"/>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6" x14ac:dyDescent="0.2">
      <c r="A556" s="28"/>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6" x14ac:dyDescent="0.2">
      <c r="A557" s="28"/>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6" x14ac:dyDescent="0.2">
      <c r="A558" s="28"/>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6" x14ac:dyDescent="0.2">
      <c r="A559" s="28"/>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6" x14ac:dyDescent="0.2">
      <c r="A560" s="28"/>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6" x14ac:dyDescent="0.2">
      <c r="A561" s="28"/>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6" x14ac:dyDescent="0.2">
      <c r="A562" s="28"/>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6" x14ac:dyDescent="0.2">
      <c r="A563" s="28"/>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6" x14ac:dyDescent="0.2">
      <c r="A564" s="28"/>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6" x14ac:dyDescent="0.2">
      <c r="A565" s="28"/>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6" x14ac:dyDescent="0.2">
      <c r="A566" s="28"/>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6" x14ac:dyDescent="0.2">
      <c r="A567" s="28"/>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6" x14ac:dyDescent="0.2">
      <c r="A568" s="28"/>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6" x14ac:dyDescent="0.2">
      <c r="A569" s="28"/>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6" x14ac:dyDescent="0.2">
      <c r="A570" s="28"/>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6" x14ac:dyDescent="0.2">
      <c r="A571" s="28"/>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6" x14ac:dyDescent="0.2">
      <c r="A572" s="28"/>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6" x14ac:dyDescent="0.2">
      <c r="A573" s="28"/>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6" x14ac:dyDescent="0.2">
      <c r="A574" s="28"/>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6" x14ac:dyDescent="0.2">
      <c r="A575" s="28"/>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6" x14ac:dyDescent="0.2">
      <c r="A576" s="28"/>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6" x14ac:dyDescent="0.2">
      <c r="A577" s="28"/>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6" x14ac:dyDescent="0.2">
      <c r="A578" s="28"/>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6" x14ac:dyDescent="0.2">
      <c r="A579" s="28"/>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6" x14ac:dyDescent="0.2">
      <c r="A580" s="28"/>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6" x14ac:dyDescent="0.2">
      <c r="A581" s="28"/>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6" x14ac:dyDescent="0.2">
      <c r="A582" s="28"/>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6" x14ac:dyDescent="0.2">
      <c r="A583" s="28"/>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6" x14ac:dyDescent="0.2">
      <c r="A584" s="28"/>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6" x14ac:dyDescent="0.2">
      <c r="A585" s="28"/>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6" x14ac:dyDescent="0.2">
      <c r="A586" s="28"/>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6" x14ac:dyDescent="0.2">
      <c r="A587" s="28"/>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6" x14ac:dyDescent="0.2">
      <c r="A588" s="28"/>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6" x14ac:dyDescent="0.2">
      <c r="A589" s="28"/>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6" x14ac:dyDescent="0.2">
      <c r="A590" s="28"/>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6" x14ac:dyDescent="0.2">
      <c r="A591" s="28"/>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6" x14ac:dyDescent="0.2">
      <c r="A592" s="28"/>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6" x14ac:dyDescent="0.2">
      <c r="A593" s="28"/>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6" x14ac:dyDescent="0.2">
      <c r="A594" s="28"/>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6" x14ac:dyDescent="0.2">
      <c r="A595" s="28"/>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6" x14ac:dyDescent="0.2">
      <c r="A596" s="28"/>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6" x14ac:dyDescent="0.2">
      <c r="A597" s="28"/>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6" x14ac:dyDescent="0.2">
      <c r="A598" s="28"/>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6" x14ac:dyDescent="0.2">
      <c r="A599" s="28"/>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6" x14ac:dyDescent="0.2">
      <c r="A600" s="28"/>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6" x14ac:dyDescent="0.2">
      <c r="A601" s="28"/>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6" x14ac:dyDescent="0.2">
      <c r="A602" s="28"/>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6" x14ac:dyDescent="0.2">
      <c r="A603" s="28"/>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6" x14ac:dyDescent="0.2">
      <c r="A604" s="28"/>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6" x14ac:dyDescent="0.2">
      <c r="A605" s="28"/>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6" x14ac:dyDescent="0.2">
      <c r="A606" s="28"/>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6" x14ac:dyDescent="0.2">
      <c r="A607" s="28"/>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6" x14ac:dyDescent="0.2">
      <c r="A608" s="28"/>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6" x14ac:dyDescent="0.2">
      <c r="A609" s="28"/>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6" x14ac:dyDescent="0.2">
      <c r="A610" s="28"/>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6" x14ac:dyDescent="0.2">
      <c r="A611" s="28"/>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6" x14ac:dyDescent="0.2">
      <c r="A612" s="28"/>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6" x14ac:dyDescent="0.2">
      <c r="A613" s="28"/>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6" x14ac:dyDescent="0.2">
      <c r="A614" s="28"/>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6" x14ac:dyDescent="0.2">
      <c r="A615" s="28"/>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6" x14ac:dyDescent="0.2">
      <c r="A616" s="28"/>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6" x14ac:dyDescent="0.2">
      <c r="A617" s="28"/>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6" x14ac:dyDescent="0.2">
      <c r="A618" s="28"/>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6" x14ac:dyDescent="0.2">
      <c r="A619" s="28"/>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6" x14ac:dyDescent="0.2">
      <c r="A620" s="28"/>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6" x14ac:dyDescent="0.2">
      <c r="A621" s="28"/>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6" x14ac:dyDescent="0.2">
      <c r="A622" s="28"/>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6" x14ac:dyDescent="0.2">
      <c r="A623" s="28"/>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6" x14ac:dyDescent="0.2">
      <c r="A624" s="28"/>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6" x14ac:dyDescent="0.2">
      <c r="A625" s="28"/>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6" x14ac:dyDescent="0.2">
      <c r="A626" s="28"/>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6" x14ac:dyDescent="0.2">
      <c r="A627" s="28"/>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6" x14ac:dyDescent="0.2">
      <c r="A628" s="28"/>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6" x14ac:dyDescent="0.2">
      <c r="A629" s="28"/>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6" x14ac:dyDescent="0.2">
      <c r="A630" s="28"/>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6" x14ac:dyDescent="0.2">
      <c r="A631" s="28"/>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6" x14ac:dyDescent="0.2">
      <c r="A632" s="28"/>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6" x14ac:dyDescent="0.2">
      <c r="A633" s="28"/>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6" x14ac:dyDescent="0.2">
      <c r="A634" s="28"/>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6" x14ac:dyDescent="0.2">
      <c r="A635" s="28"/>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6" x14ac:dyDescent="0.2">
      <c r="A636" s="28"/>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6" x14ac:dyDescent="0.2">
      <c r="A637" s="28"/>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6" x14ac:dyDescent="0.2">
      <c r="A638" s="28"/>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6" x14ac:dyDescent="0.2">
      <c r="A639" s="28"/>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6" x14ac:dyDescent="0.2">
      <c r="A640" s="28"/>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6" x14ac:dyDescent="0.2">
      <c r="A641" s="28"/>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6" x14ac:dyDescent="0.2">
      <c r="A642" s="28"/>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6" x14ac:dyDescent="0.2">
      <c r="A643" s="28"/>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6" x14ac:dyDescent="0.2">
      <c r="A644" s="28"/>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6" x14ac:dyDescent="0.2">
      <c r="A645" s="28"/>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6" x14ac:dyDescent="0.2">
      <c r="A646" s="28"/>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6" x14ac:dyDescent="0.2">
      <c r="A647" s="28"/>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6" x14ac:dyDescent="0.2">
      <c r="A648" s="28"/>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6" x14ac:dyDescent="0.2">
      <c r="A649" s="28"/>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6" x14ac:dyDescent="0.2">
      <c r="A650" s="28"/>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6" x14ac:dyDescent="0.2">
      <c r="A651" s="28"/>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6" x14ac:dyDescent="0.2">
      <c r="A652" s="28"/>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6" x14ac:dyDescent="0.2">
      <c r="A653" s="28"/>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6" x14ac:dyDescent="0.2">
      <c r="A654" s="28"/>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6" x14ac:dyDescent="0.2">
      <c r="A655" s="28"/>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6" x14ac:dyDescent="0.2">
      <c r="A656" s="28"/>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6" x14ac:dyDescent="0.2">
      <c r="A657" s="28"/>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6" x14ac:dyDescent="0.2">
      <c r="A658" s="28"/>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6" x14ac:dyDescent="0.2">
      <c r="A659" s="28"/>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6" x14ac:dyDescent="0.2">
      <c r="A660" s="28"/>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6" x14ac:dyDescent="0.2">
      <c r="A661" s="28"/>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6" x14ac:dyDescent="0.2">
      <c r="A662" s="28"/>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6" x14ac:dyDescent="0.2">
      <c r="A663" s="28"/>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6" x14ac:dyDescent="0.2">
      <c r="A664" s="28"/>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6" x14ac:dyDescent="0.2">
      <c r="A665" s="28"/>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6" x14ac:dyDescent="0.2">
      <c r="A666" s="28"/>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6" x14ac:dyDescent="0.2">
      <c r="A667" s="28"/>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6" x14ac:dyDescent="0.2">
      <c r="A668" s="28"/>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6" x14ac:dyDescent="0.2">
      <c r="A669" s="28"/>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6" x14ac:dyDescent="0.2">
      <c r="A670" s="28"/>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6" x14ac:dyDescent="0.2">
      <c r="A671" s="28"/>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6" x14ac:dyDescent="0.2">
      <c r="A672" s="28"/>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6" x14ac:dyDescent="0.2">
      <c r="A673" s="28"/>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6" x14ac:dyDescent="0.2">
      <c r="A674" s="28"/>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6" x14ac:dyDescent="0.2">
      <c r="A675" s="28"/>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6" x14ac:dyDescent="0.2">
      <c r="A676" s="28"/>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6" x14ac:dyDescent="0.2">
      <c r="A677" s="28"/>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6" x14ac:dyDescent="0.2">
      <c r="A678" s="28"/>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6" x14ac:dyDescent="0.2">
      <c r="A679" s="28"/>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6" x14ac:dyDescent="0.2">
      <c r="A680" s="28"/>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6" x14ac:dyDescent="0.2">
      <c r="A681" s="28"/>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6" x14ac:dyDescent="0.2">
      <c r="A682" s="28"/>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6" x14ac:dyDescent="0.2">
      <c r="A683" s="28"/>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6" x14ac:dyDescent="0.2">
      <c r="A684" s="28"/>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6" x14ac:dyDescent="0.2">
      <c r="A685" s="28"/>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6" x14ac:dyDescent="0.2">
      <c r="A686" s="28"/>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6" x14ac:dyDescent="0.2">
      <c r="A687" s="28"/>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6" x14ac:dyDescent="0.2">
      <c r="A688" s="28"/>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6" x14ac:dyDescent="0.2">
      <c r="A689" s="28"/>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6" x14ac:dyDescent="0.2">
      <c r="A690" s="28"/>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6" x14ac:dyDescent="0.2">
      <c r="A691" s="28"/>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6" x14ac:dyDescent="0.2">
      <c r="A692" s="28"/>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6" x14ac:dyDescent="0.2">
      <c r="A693" s="28"/>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6" x14ac:dyDescent="0.2">
      <c r="A694" s="28"/>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6" x14ac:dyDescent="0.2">
      <c r="A695" s="28"/>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6" x14ac:dyDescent="0.2">
      <c r="A696" s="28"/>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6" x14ac:dyDescent="0.2">
      <c r="A697" s="28"/>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6" x14ac:dyDescent="0.2">
      <c r="A698" s="28"/>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6" x14ac:dyDescent="0.2">
      <c r="A699" s="28"/>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6" x14ac:dyDescent="0.2">
      <c r="A700" s="28"/>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6" x14ac:dyDescent="0.2">
      <c r="A701" s="28"/>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6" x14ac:dyDescent="0.2">
      <c r="A702" s="28"/>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6" x14ac:dyDescent="0.2">
      <c r="A703" s="28"/>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6" x14ac:dyDescent="0.2">
      <c r="A704" s="28"/>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6" x14ac:dyDescent="0.2">
      <c r="A705" s="28"/>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6" x14ac:dyDescent="0.2">
      <c r="A706" s="28"/>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6" x14ac:dyDescent="0.2">
      <c r="A707" s="28"/>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6" x14ac:dyDescent="0.2">
      <c r="A708" s="28"/>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6" x14ac:dyDescent="0.2">
      <c r="A709" s="28"/>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6" x14ac:dyDescent="0.2">
      <c r="A710" s="28"/>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6" x14ac:dyDescent="0.2">
      <c r="A711" s="28"/>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6" x14ac:dyDescent="0.2">
      <c r="A712" s="28"/>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6" x14ac:dyDescent="0.2">
      <c r="A713" s="28"/>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6" x14ac:dyDescent="0.2">
      <c r="A714" s="28"/>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6" x14ac:dyDescent="0.2">
      <c r="A715" s="28"/>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6" x14ac:dyDescent="0.2">
      <c r="A716" s="28"/>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6" x14ac:dyDescent="0.2">
      <c r="A717" s="28"/>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6" x14ac:dyDescent="0.2">
      <c r="A718" s="28"/>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6" x14ac:dyDescent="0.2">
      <c r="A719" s="28"/>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6" x14ac:dyDescent="0.2">
      <c r="A720" s="28"/>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6" x14ac:dyDescent="0.2">
      <c r="A721" s="28"/>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6" x14ac:dyDescent="0.2">
      <c r="A722" s="28"/>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6" x14ac:dyDescent="0.2">
      <c r="A723" s="28"/>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6" x14ac:dyDescent="0.2">
      <c r="A724" s="28"/>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6" x14ac:dyDescent="0.2">
      <c r="A725" s="28"/>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6" x14ac:dyDescent="0.2">
      <c r="A726" s="28"/>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6" x14ac:dyDescent="0.2">
      <c r="A727" s="28"/>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6" x14ac:dyDescent="0.2">
      <c r="A728" s="28"/>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6" x14ac:dyDescent="0.2">
      <c r="A729" s="28"/>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6" x14ac:dyDescent="0.2">
      <c r="A730" s="28"/>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6" x14ac:dyDescent="0.2">
      <c r="A731" s="28"/>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6" x14ac:dyDescent="0.2">
      <c r="A732" s="28"/>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6" x14ac:dyDescent="0.2">
      <c r="A733" s="28"/>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6" x14ac:dyDescent="0.2">
      <c r="A734" s="28"/>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6" x14ac:dyDescent="0.2">
      <c r="A735" s="28"/>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6" x14ac:dyDescent="0.2">
      <c r="A736" s="28"/>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6" x14ac:dyDescent="0.2">
      <c r="A737" s="28"/>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6" x14ac:dyDescent="0.2">
      <c r="A738" s="28"/>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6" x14ac:dyDescent="0.2">
      <c r="A739" s="28"/>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6" x14ac:dyDescent="0.2">
      <c r="A740" s="28"/>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6" x14ac:dyDescent="0.2">
      <c r="A741" s="28"/>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6" x14ac:dyDescent="0.2">
      <c r="A742" s="28"/>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6" x14ac:dyDescent="0.2">
      <c r="A743" s="28"/>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6" x14ac:dyDescent="0.2">
      <c r="A744" s="28"/>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6" x14ac:dyDescent="0.2">
      <c r="A745" s="28"/>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6" x14ac:dyDescent="0.2">
      <c r="A746" s="28"/>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6" x14ac:dyDescent="0.2">
      <c r="A747" s="28"/>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6" x14ac:dyDescent="0.2">
      <c r="A748" s="28"/>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6" x14ac:dyDescent="0.2">
      <c r="A749" s="28"/>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6" x14ac:dyDescent="0.2">
      <c r="A750" s="28"/>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6" x14ac:dyDescent="0.2">
      <c r="A751" s="28"/>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6" x14ac:dyDescent="0.2">
      <c r="A752" s="28"/>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6" x14ac:dyDescent="0.2">
      <c r="A753" s="28"/>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6" x14ac:dyDescent="0.2">
      <c r="A754" s="28"/>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6" x14ac:dyDescent="0.2">
      <c r="A755" s="28"/>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6" x14ac:dyDescent="0.2">
      <c r="A756" s="28"/>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6" x14ac:dyDescent="0.2">
      <c r="A757" s="28"/>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6" x14ac:dyDescent="0.2">
      <c r="A758" s="28"/>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6" x14ac:dyDescent="0.2">
      <c r="A759" s="28"/>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6" x14ac:dyDescent="0.2">
      <c r="A760" s="28"/>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6" x14ac:dyDescent="0.2">
      <c r="A761" s="28"/>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6" x14ac:dyDescent="0.2">
      <c r="A762" s="28"/>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6" x14ac:dyDescent="0.2">
      <c r="A763" s="28"/>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6" x14ac:dyDescent="0.2">
      <c r="A764" s="28"/>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6" x14ac:dyDescent="0.2">
      <c r="A765" s="28"/>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6" x14ac:dyDescent="0.2">
      <c r="A766" s="28"/>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6" x14ac:dyDescent="0.2">
      <c r="A767" s="28"/>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6" x14ac:dyDescent="0.2">
      <c r="A768" s="28"/>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6" x14ac:dyDescent="0.2">
      <c r="A769" s="28"/>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6" x14ac:dyDescent="0.2">
      <c r="A770" s="28"/>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6" x14ac:dyDescent="0.2">
      <c r="A771" s="28"/>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6" x14ac:dyDescent="0.2">
      <c r="A772" s="28"/>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6" x14ac:dyDescent="0.2">
      <c r="A773" s="28"/>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6" x14ac:dyDescent="0.2">
      <c r="A774" s="28"/>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6" x14ac:dyDescent="0.2">
      <c r="A775" s="28"/>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6" x14ac:dyDescent="0.2">
      <c r="A776" s="28"/>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6" x14ac:dyDescent="0.2">
      <c r="A777" s="28"/>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6" x14ac:dyDescent="0.2">
      <c r="A778" s="28"/>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6" x14ac:dyDescent="0.2">
      <c r="A779" s="28"/>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6" x14ac:dyDescent="0.2">
      <c r="A780" s="28"/>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6" x14ac:dyDescent="0.2">
      <c r="A781" s="28"/>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6" x14ac:dyDescent="0.2">
      <c r="A782" s="28"/>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6" x14ac:dyDescent="0.2">
      <c r="A783" s="28"/>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6" x14ac:dyDescent="0.2">
      <c r="A784" s="28"/>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6" x14ac:dyDescent="0.2">
      <c r="A785" s="28"/>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6" x14ac:dyDescent="0.2">
      <c r="A786" s="28"/>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6" x14ac:dyDescent="0.2">
      <c r="A787" s="28"/>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6" x14ac:dyDescent="0.2">
      <c r="A788" s="28"/>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6" x14ac:dyDescent="0.2">
      <c r="A789" s="28"/>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6" x14ac:dyDescent="0.2">
      <c r="A790" s="28"/>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6" x14ac:dyDescent="0.2">
      <c r="A791" s="28"/>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6" x14ac:dyDescent="0.2">
      <c r="A792" s="28"/>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6" x14ac:dyDescent="0.2">
      <c r="A793" s="28"/>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6" x14ac:dyDescent="0.2">
      <c r="A794" s="28"/>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6" x14ac:dyDescent="0.2">
      <c r="A795" s="28"/>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6" x14ac:dyDescent="0.2">
      <c r="A796" s="28"/>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6" x14ac:dyDescent="0.2">
      <c r="A797" s="28"/>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6" x14ac:dyDescent="0.2">
      <c r="A798" s="28"/>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6" x14ac:dyDescent="0.2">
      <c r="A799" s="28"/>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6" x14ac:dyDescent="0.2">
      <c r="A800" s="28"/>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6" x14ac:dyDescent="0.2">
      <c r="A801" s="28"/>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6" x14ac:dyDescent="0.2">
      <c r="A802" s="28"/>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6" x14ac:dyDescent="0.2">
      <c r="A803" s="28"/>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6" x14ac:dyDescent="0.2">
      <c r="A804" s="28"/>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6" x14ac:dyDescent="0.2">
      <c r="A805" s="28"/>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6" x14ac:dyDescent="0.2">
      <c r="A806" s="28"/>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6" x14ac:dyDescent="0.2">
      <c r="A807" s="28"/>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6" x14ac:dyDescent="0.2">
      <c r="A808" s="28"/>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6" x14ac:dyDescent="0.2">
      <c r="A809" s="28"/>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6" x14ac:dyDescent="0.2">
      <c r="A810" s="28"/>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6" x14ac:dyDescent="0.2">
      <c r="A811" s="28"/>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6" x14ac:dyDescent="0.2">
      <c r="A812" s="28"/>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6" x14ac:dyDescent="0.2">
      <c r="A813" s="28"/>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6" x14ac:dyDescent="0.2">
      <c r="A814" s="28"/>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6" x14ac:dyDescent="0.2">
      <c r="A815" s="28"/>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6" x14ac:dyDescent="0.2">
      <c r="A816" s="28"/>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6" x14ac:dyDescent="0.2">
      <c r="A817" s="28"/>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6" x14ac:dyDescent="0.2">
      <c r="A818" s="28"/>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6" x14ac:dyDescent="0.2">
      <c r="A819" s="28"/>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6" x14ac:dyDescent="0.2">
      <c r="A820" s="28"/>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6" x14ac:dyDescent="0.2">
      <c r="A821" s="28"/>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6" x14ac:dyDescent="0.2">
      <c r="A822" s="28"/>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6" x14ac:dyDescent="0.2">
      <c r="A823" s="28"/>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6" x14ac:dyDescent="0.2">
      <c r="A824" s="28"/>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6" x14ac:dyDescent="0.2">
      <c r="A825" s="28"/>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6" x14ac:dyDescent="0.2">
      <c r="A826" s="28"/>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6" x14ac:dyDescent="0.2">
      <c r="A827" s="28"/>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6" x14ac:dyDescent="0.2">
      <c r="A828" s="28"/>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6" x14ac:dyDescent="0.2">
      <c r="A829" s="28"/>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6" x14ac:dyDescent="0.2">
      <c r="A830" s="28"/>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6" x14ac:dyDescent="0.2">
      <c r="A831" s="28"/>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6" x14ac:dyDescent="0.2">
      <c r="A832" s="28"/>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6" x14ac:dyDescent="0.2">
      <c r="A833" s="28"/>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6" x14ac:dyDescent="0.2">
      <c r="A834" s="28"/>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6" x14ac:dyDescent="0.2">
      <c r="A835" s="28"/>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6" x14ac:dyDescent="0.2">
      <c r="A836" s="28"/>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6" x14ac:dyDescent="0.2">
      <c r="A837" s="28"/>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6" x14ac:dyDescent="0.2">
      <c r="A838" s="28"/>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6" x14ac:dyDescent="0.2">
      <c r="A839" s="28"/>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6" x14ac:dyDescent="0.2">
      <c r="A840" s="28"/>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6" x14ac:dyDescent="0.2">
      <c r="A841" s="28"/>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6" x14ac:dyDescent="0.2">
      <c r="A842" s="28"/>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6" x14ac:dyDescent="0.2">
      <c r="A843" s="28"/>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6" x14ac:dyDescent="0.2">
      <c r="A844" s="28"/>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6" x14ac:dyDescent="0.2">
      <c r="A845" s="28"/>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6" x14ac:dyDescent="0.2">
      <c r="A846" s="28"/>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6" x14ac:dyDescent="0.2">
      <c r="A847" s="28"/>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6" x14ac:dyDescent="0.2">
      <c r="A848" s="28"/>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6" x14ac:dyDescent="0.2">
      <c r="A849" s="28"/>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6" x14ac:dyDescent="0.2">
      <c r="A850" s="28"/>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6" x14ac:dyDescent="0.2">
      <c r="A851" s="28"/>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6" x14ac:dyDescent="0.2">
      <c r="A852" s="28"/>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6" x14ac:dyDescent="0.2">
      <c r="A853" s="28"/>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6" x14ac:dyDescent="0.2">
      <c r="A854" s="28"/>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6" x14ac:dyDescent="0.2">
      <c r="A855" s="28"/>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6" x14ac:dyDescent="0.2">
      <c r="A856" s="28"/>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6" x14ac:dyDescent="0.2">
      <c r="A857" s="28"/>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6" x14ac:dyDescent="0.2">
      <c r="A858" s="28"/>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6" x14ac:dyDescent="0.2">
      <c r="A859" s="28"/>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6" x14ac:dyDescent="0.2">
      <c r="A860" s="28"/>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6" x14ac:dyDescent="0.2">
      <c r="A861" s="28"/>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6" x14ac:dyDescent="0.2">
      <c r="A862" s="28"/>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6" x14ac:dyDescent="0.2">
      <c r="A863" s="28"/>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6" x14ac:dyDescent="0.2">
      <c r="A864" s="28"/>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6" x14ac:dyDescent="0.2">
      <c r="A865" s="28"/>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6" x14ac:dyDescent="0.2">
      <c r="A866" s="28"/>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6" x14ac:dyDescent="0.2">
      <c r="A867" s="28"/>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6" x14ac:dyDescent="0.2">
      <c r="A868" s="28"/>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6" x14ac:dyDescent="0.2">
      <c r="A869" s="28"/>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6" x14ac:dyDescent="0.2">
      <c r="A870" s="28"/>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6" x14ac:dyDescent="0.2">
      <c r="A871" s="28"/>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6" x14ac:dyDescent="0.2">
      <c r="A872" s="28"/>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6" x14ac:dyDescent="0.2">
      <c r="A873" s="28"/>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6" x14ac:dyDescent="0.2">
      <c r="A874" s="28"/>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6" x14ac:dyDescent="0.2">
      <c r="A875" s="28"/>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6" x14ac:dyDescent="0.2">
      <c r="A876" s="28"/>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6" x14ac:dyDescent="0.2">
      <c r="A877" s="28"/>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6" x14ac:dyDescent="0.2">
      <c r="A878" s="28"/>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6" x14ac:dyDescent="0.2">
      <c r="A879" s="28"/>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6" x14ac:dyDescent="0.2">
      <c r="A880" s="28"/>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6" x14ac:dyDescent="0.2">
      <c r="A881" s="28"/>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6" x14ac:dyDescent="0.2">
      <c r="A882" s="28"/>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6" x14ac:dyDescent="0.2">
      <c r="A883" s="28"/>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6" x14ac:dyDescent="0.2">
      <c r="A884" s="28"/>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6" x14ac:dyDescent="0.2">
      <c r="A885" s="28"/>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6" x14ac:dyDescent="0.2">
      <c r="A886" s="28"/>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6" x14ac:dyDescent="0.2">
      <c r="A887" s="28"/>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6" x14ac:dyDescent="0.2">
      <c r="A888" s="28"/>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6" x14ac:dyDescent="0.2">
      <c r="A889" s="28"/>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6" x14ac:dyDescent="0.2">
      <c r="A890" s="28"/>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6" x14ac:dyDescent="0.2">
      <c r="A891" s="28"/>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6" x14ac:dyDescent="0.2">
      <c r="A892" s="28"/>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6" x14ac:dyDescent="0.2">
      <c r="A893" s="28"/>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6" x14ac:dyDescent="0.2">
      <c r="A894" s="28"/>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6" x14ac:dyDescent="0.2">
      <c r="A895" s="28"/>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6" x14ac:dyDescent="0.2">
      <c r="A896" s="28"/>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6" x14ac:dyDescent="0.2">
      <c r="A897" s="28"/>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6" x14ac:dyDescent="0.2">
      <c r="A898" s="28"/>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6" x14ac:dyDescent="0.2">
      <c r="A899" s="28"/>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6" x14ac:dyDescent="0.2">
      <c r="A900" s="28"/>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6" x14ac:dyDescent="0.2">
      <c r="A901" s="28"/>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6" x14ac:dyDescent="0.2">
      <c r="A902" s="28"/>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6" x14ac:dyDescent="0.2">
      <c r="A903" s="28"/>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6" x14ac:dyDescent="0.2">
      <c r="A904" s="28"/>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6" x14ac:dyDescent="0.2">
      <c r="A905" s="28"/>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6" x14ac:dyDescent="0.2">
      <c r="A906" s="28"/>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6" x14ac:dyDescent="0.2">
      <c r="A907" s="28"/>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6" x14ac:dyDescent="0.2">
      <c r="A908" s="28"/>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6" x14ac:dyDescent="0.2">
      <c r="A909" s="28"/>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6" x14ac:dyDescent="0.2">
      <c r="A910" s="28"/>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6" x14ac:dyDescent="0.2">
      <c r="A911" s="28"/>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6" x14ac:dyDescent="0.2">
      <c r="A912" s="28"/>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6" x14ac:dyDescent="0.2">
      <c r="A913" s="28"/>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6" x14ac:dyDescent="0.2">
      <c r="A914" s="28"/>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6" x14ac:dyDescent="0.2">
      <c r="A915" s="28"/>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6" x14ac:dyDescent="0.2">
      <c r="A916" s="28"/>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6" x14ac:dyDescent="0.2">
      <c r="A917" s="28"/>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6" x14ac:dyDescent="0.2">
      <c r="A918" s="28"/>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6" x14ac:dyDescent="0.2">
      <c r="A919" s="28"/>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6" x14ac:dyDescent="0.2">
      <c r="A920" s="28"/>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6" x14ac:dyDescent="0.2">
      <c r="A921" s="28"/>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6" x14ac:dyDescent="0.2">
      <c r="A922" s="28"/>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6" x14ac:dyDescent="0.2">
      <c r="A923" s="28"/>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6" x14ac:dyDescent="0.2">
      <c r="A924" s="28"/>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6" x14ac:dyDescent="0.2">
      <c r="A925" s="28"/>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6" x14ac:dyDescent="0.2">
      <c r="A926" s="28"/>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6" x14ac:dyDescent="0.2">
      <c r="A927" s="28"/>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6" x14ac:dyDescent="0.2">
      <c r="A928" s="28"/>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6" x14ac:dyDescent="0.2">
      <c r="A929" s="28"/>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6" x14ac:dyDescent="0.2">
      <c r="A930" s="28"/>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6" x14ac:dyDescent="0.2">
      <c r="A931" s="28"/>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6" x14ac:dyDescent="0.2">
      <c r="A932" s="28"/>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6" x14ac:dyDescent="0.2">
      <c r="A933" s="28"/>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6" x14ac:dyDescent="0.2">
      <c r="A934" s="28"/>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6" x14ac:dyDescent="0.2">
      <c r="A935" s="28"/>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6" x14ac:dyDescent="0.2">
      <c r="A936" s="28"/>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6" x14ac:dyDescent="0.2">
      <c r="A937" s="28"/>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6" x14ac:dyDescent="0.2">
      <c r="A938" s="28"/>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6" x14ac:dyDescent="0.2">
      <c r="A939" s="28"/>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6" x14ac:dyDescent="0.2">
      <c r="A940" s="28"/>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6" x14ac:dyDescent="0.2">
      <c r="A941" s="28"/>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6" x14ac:dyDescent="0.2">
      <c r="A942" s="28"/>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6" x14ac:dyDescent="0.2">
      <c r="A943" s="28"/>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6" x14ac:dyDescent="0.2">
      <c r="A944" s="28"/>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6" x14ac:dyDescent="0.2">
      <c r="A945" s="28"/>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6" x14ac:dyDescent="0.2">
      <c r="A946" s="28"/>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6" x14ac:dyDescent="0.2">
      <c r="A947" s="28"/>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6" x14ac:dyDescent="0.2">
      <c r="A948" s="28"/>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6" x14ac:dyDescent="0.2">
      <c r="A949" s="28"/>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6" x14ac:dyDescent="0.2">
      <c r="A950" s="28"/>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6" x14ac:dyDescent="0.2">
      <c r="A951" s="28"/>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6" x14ac:dyDescent="0.2">
      <c r="A952" s="28"/>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6" x14ac:dyDescent="0.2">
      <c r="A953" s="28"/>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6" x14ac:dyDescent="0.2">
      <c r="A954" s="28"/>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6" x14ac:dyDescent="0.2">
      <c r="A955" s="28"/>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6" x14ac:dyDescent="0.2">
      <c r="A956" s="28"/>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6" x14ac:dyDescent="0.2">
      <c r="A957" s="28"/>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6" x14ac:dyDescent="0.2">
      <c r="A958" s="28"/>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6" x14ac:dyDescent="0.2">
      <c r="A959" s="28"/>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6" x14ac:dyDescent="0.2">
      <c r="A960" s="28"/>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6" x14ac:dyDescent="0.2">
      <c r="A961" s="28"/>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6" x14ac:dyDescent="0.2">
      <c r="A962" s="28"/>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6" x14ac:dyDescent="0.2">
      <c r="A963" s="28"/>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6" x14ac:dyDescent="0.2">
      <c r="A964" s="28"/>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6" x14ac:dyDescent="0.2">
      <c r="A965" s="28"/>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6" x14ac:dyDescent="0.2">
      <c r="A966" s="28"/>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6" x14ac:dyDescent="0.2">
      <c r="A967" s="28"/>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6" x14ac:dyDescent="0.2">
      <c r="A968" s="28"/>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6" x14ac:dyDescent="0.2">
      <c r="A969" s="28"/>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6" x14ac:dyDescent="0.2">
      <c r="A970" s="28"/>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6" x14ac:dyDescent="0.2">
      <c r="A971" s="28"/>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6" x14ac:dyDescent="0.2">
      <c r="A972" s="28"/>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6" x14ac:dyDescent="0.2">
      <c r="A973" s="28"/>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6" x14ac:dyDescent="0.2">
      <c r="A974" s="28"/>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6" x14ac:dyDescent="0.2">
      <c r="A975" s="28"/>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6" x14ac:dyDescent="0.2">
      <c r="A976" s="28"/>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6" x14ac:dyDescent="0.2">
      <c r="A977" s="28"/>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6" x14ac:dyDescent="0.2">
      <c r="A978" s="28"/>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6" x14ac:dyDescent="0.2">
      <c r="A979" s="28"/>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6" x14ac:dyDescent="0.2">
      <c r="A980" s="28"/>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6" x14ac:dyDescent="0.2">
      <c r="A981" s="28"/>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6" x14ac:dyDescent="0.2">
      <c r="A982" s="28"/>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6" x14ac:dyDescent="0.2">
      <c r="A983" s="28"/>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6" x14ac:dyDescent="0.2">
      <c r="A984" s="28"/>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6" x14ac:dyDescent="0.2">
      <c r="A985" s="28"/>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6" x14ac:dyDescent="0.2">
      <c r="A986" s="28"/>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6" x14ac:dyDescent="0.2">
      <c r="A987" s="28"/>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6" x14ac:dyDescent="0.2">
      <c r="A988" s="28"/>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6" x14ac:dyDescent="0.2">
      <c r="A989" s="28"/>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6" x14ac:dyDescent="0.2">
      <c r="A990" s="28"/>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6" x14ac:dyDescent="0.2">
      <c r="A991" s="28"/>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6" x14ac:dyDescent="0.2">
      <c r="A992" s="28"/>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6" x14ac:dyDescent="0.2">
      <c r="A993" s="28"/>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6" x14ac:dyDescent="0.2">
      <c r="A994" s="28"/>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6" x14ac:dyDescent="0.2">
      <c r="A995" s="28"/>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6" x14ac:dyDescent="0.2">
      <c r="A996" s="28"/>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6" x14ac:dyDescent="0.2">
      <c r="A997" s="28"/>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6" x14ac:dyDescent="0.2">
      <c r="A998" s="28"/>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6" x14ac:dyDescent="0.2">
      <c r="A999" s="28"/>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6" x14ac:dyDescent="0.2">
      <c r="A1000" s="28"/>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row r="1001" spans="1:26" ht="16" x14ac:dyDescent="0.2">
      <c r="A1001" s="28"/>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row>
    <row r="1002" spans="1:26" ht="16" x14ac:dyDescent="0.2">
      <c r="A1002" s="28"/>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c r="Z1002" s="21"/>
    </row>
    <row r="1003" spans="1:26" ht="16" x14ac:dyDescent="0.2">
      <c r="A1003" s="28"/>
      <c r="B1003" s="21"/>
      <c r="C1003" s="21"/>
      <c r="D1003" s="21"/>
      <c r="E1003" s="21"/>
      <c r="F1003" s="21"/>
      <c r="G1003" s="21"/>
      <c r="H1003" s="21"/>
      <c r="I1003" s="21"/>
      <c r="J1003" s="21"/>
      <c r="K1003" s="21"/>
      <c r="L1003" s="21"/>
      <c r="M1003" s="21"/>
      <c r="N1003" s="21"/>
      <c r="O1003" s="21"/>
      <c r="P1003" s="21"/>
      <c r="Q1003" s="21"/>
      <c r="R1003" s="21"/>
      <c r="S1003" s="21"/>
      <c r="T1003" s="21"/>
      <c r="U1003" s="21"/>
      <c r="V1003" s="21"/>
      <c r="W1003" s="21"/>
      <c r="X1003" s="21"/>
      <c r="Y1003" s="21"/>
      <c r="Z1003" s="21"/>
    </row>
    <row r="1004" spans="1:26" ht="16" x14ac:dyDescent="0.2">
      <c r="A1004" s="28"/>
      <c r="B1004" s="21"/>
      <c r="C1004" s="21"/>
      <c r="D1004" s="21"/>
      <c r="E1004" s="21"/>
      <c r="F1004" s="21"/>
      <c r="G1004" s="21"/>
      <c r="H1004" s="21"/>
      <c r="I1004" s="21"/>
      <c r="J1004" s="21"/>
      <c r="K1004" s="21"/>
      <c r="L1004" s="21"/>
      <c r="M1004" s="21"/>
      <c r="N1004" s="21"/>
      <c r="O1004" s="21"/>
      <c r="P1004" s="21"/>
      <c r="Q1004" s="21"/>
      <c r="R1004" s="21"/>
      <c r="S1004" s="21"/>
      <c r="T1004" s="21"/>
      <c r="U1004" s="21"/>
      <c r="V1004" s="21"/>
      <c r="W1004" s="21"/>
      <c r="X1004" s="21"/>
      <c r="Y1004" s="21"/>
      <c r="Z1004" s="21"/>
    </row>
  </sheetData>
  <sheetProtection algorithmName="SHA-512" hashValue="ZyMadZ+rEpkLtE5e53kLTmPUguRfVp5kC1Xr7Lh7RUpekGKmVaNuBDb338rP8e0y+j+7qmmBydBOT1TiXehI/w==" saltValue="jstKiHiWX9v7L/F94oaoDw==" spinCount="100000" sheet="1" objects="1" scenarios="1" formatColumns="0" formatRows="0"/>
  <mergeCells count="4">
    <mergeCell ref="A3:A7"/>
    <mergeCell ref="A10:A14"/>
    <mergeCell ref="A17:A26"/>
    <mergeCell ref="A29:A37"/>
  </mergeCells>
  <conditionalFormatting sqref="C3:F7">
    <cfRule type="containsText" dxfId="46" priority="3" operator="containsText" text="1">
      <formula>NOT(ISERROR(SEARCH("1",C3)))</formula>
    </cfRule>
    <cfRule type="containsText" dxfId="45" priority="15" operator="containsText" text="0">
      <formula>NOT(ISERROR(SEARCH("0",C3)))</formula>
    </cfRule>
  </conditionalFormatting>
  <conditionalFormatting sqref="C10:F14">
    <cfRule type="containsText" dxfId="44" priority="4" operator="containsText" text="1">
      <formula>NOT(ISERROR(SEARCH("1",C10)))</formula>
    </cfRule>
    <cfRule type="containsText" dxfId="43" priority="18" operator="containsText" text="0">
      <formula>NOT(ISERROR(SEARCH("0",C10)))</formula>
    </cfRule>
  </conditionalFormatting>
  <conditionalFormatting sqref="C17:F26">
    <cfRule type="containsText" dxfId="42" priority="21" operator="containsText" text="0">
      <formula>NOT(ISERROR(SEARCH("0",C17)))</formula>
    </cfRule>
    <cfRule type="containsText" dxfId="41" priority="9" operator="containsText" text="1">
      <formula>NOT(ISERROR(SEARCH("1",C17)))</formula>
    </cfRule>
  </conditionalFormatting>
  <conditionalFormatting sqref="C30:F37">
    <cfRule type="containsText" dxfId="40" priority="12" operator="containsText" text="1">
      <formula>NOT(ISERROR(SEARCH("1",C30)))</formula>
    </cfRule>
    <cfRule type="containsText" dxfId="39" priority="24" operator="containsText" text="0">
      <formula>NOT(ISERROR(SEARCH("0",C30)))</formula>
    </cfRule>
  </conditionalFormatting>
  <conditionalFormatting sqref="H6:K7">
    <cfRule type="containsText" dxfId="38" priority="2" operator="containsText" text="1">
      <formula>NOT(ISERROR(SEARCH("1",H6)))</formula>
    </cfRule>
    <cfRule type="containsText" dxfId="37" priority="14" operator="containsText" text="0">
      <formula>NOT(ISERROR(SEARCH("0",H6)))</formula>
    </cfRule>
  </conditionalFormatting>
  <conditionalFormatting sqref="H12:K14">
    <cfRule type="containsText" dxfId="36" priority="17" operator="containsText" text="0">
      <formula>NOT(ISERROR(SEARCH("0",H12)))</formula>
    </cfRule>
    <cfRule type="containsText" dxfId="35" priority="5" operator="containsText" text="1">
      <formula>NOT(ISERROR(SEARCH("1",H12)))</formula>
    </cfRule>
  </conditionalFormatting>
  <conditionalFormatting sqref="H20:K26">
    <cfRule type="containsText" dxfId="34" priority="8" operator="containsText" text="1">
      <formula>NOT(ISERROR(SEARCH("1",H20)))</formula>
    </cfRule>
    <cfRule type="containsText" dxfId="33" priority="20" operator="containsText" text="0">
      <formula>NOT(ISERROR(SEARCH("0",H20)))</formula>
    </cfRule>
  </conditionalFormatting>
  <conditionalFormatting sqref="H29:K37">
    <cfRule type="containsText" dxfId="32" priority="23" operator="containsText" text="0">
      <formula>NOT(ISERROR(SEARCH("0",H29)))</formula>
    </cfRule>
    <cfRule type="cellIs" dxfId="31" priority="11" operator="equal">
      <formula>1</formula>
    </cfRule>
  </conditionalFormatting>
  <conditionalFormatting sqref="M3:P7">
    <cfRule type="containsText" dxfId="30" priority="13" operator="containsText" text="0">
      <formula>NOT(ISERROR(SEARCH("0",M3)))</formula>
    </cfRule>
    <cfRule type="containsText" dxfId="29" priority="1" operator="containsText" text="1">
      <formula>NOT(ISERROR(SEARCH("1",M3)))</formula>
    </cfRule>
  </conditionalFormatting>
  <conditionalFormatting sqref="M13:P14">
    <cfRule type="containsText" dxfId="28" priority="16" operator="containsText" text="0">
      <formula>NOT(ISERROR(SEARCH("0",M13)))</formula>
    </cfRule>
    <cfRule type="containsText" dxfId="27" priority="6" operator="containsText" text="1">
      <formula>NOT(ISERROR(SEARCH("1",M13)))</formula>
    </cfRule>
  </conditionalFormatting>
  <conditionalFormatting sqref="M26:P26">
    <cfRule type="containsText" dxfId="26" priority="19" operator="containsText" text="0">
      <formula>NOT(ISERROR(SEARCH("0",M26)))</formula>
    </cfRule>
    <cfRule type="containsText" dxfId="25" priority="7" operator="containsText" text="1">
      <formula>NOT(ISERROR(SEARCH("1",M26)))</formula>
    </cfRule>
  </conditionalFormatting>
  <conditionalFormatting sqref="M33:P37">
    <cfRule type="containsText" dxfId="24" priority="10" operator="containsText" text="1">
      <formula>NOT(ISERROR(SEARCH("1",M33)))</formula>
    </cfRule>
    <cfRule type="containsText" dxfId="23" priority="22" operator="containsText" text="0">
      <formula>NOT(ISERROR(SEARCH("0",M33)))</formula>
    </cfRule>
  </conditionalFormatting>
  <hyperlinks>
    <hyperlink ref="A1" location="Instructions!A24" display="Instructions!A24" xr:uid="{00000000-0004-0000-0100-000000000000}"/>
    <hyperlink ref="B17" location="'Indicator Guidance'!A41" display="'Indicator Guidance'!A41" xr:uid="{00000000-0004-0000-0100-000017000000}"/>
    <hyperlink ref="B18" location="'Indicator Guidance'!A40" display="'Indicator Guidance'!A40" xr:uid="{00000000-0004-0000-0100-000018000000}"/>
    <hyperlink ref="B19" location="'Indicator Guidance'!A39" display="'Indicator Guidance'!A39" xr:uid="{00000000-0004-0000-0100-000019000000}"/>
    <hyperlink ref="B20" location="'Indicator Guidance'!A38" display="'Indicator Guidance'!A38" xr:uid="{00000000-0004-0000-0100-00001A000000}"/>
    <hyperlink ref="G22" location="'Indicator Guidance'!A47" display="'Indicator Guidance'!A47" xr:uid="{00000000-0004-0000-0100-00001B000000}"/>
    <hyperlink ref="B21" location="'Indicator Guidance'!A37" display="'Indicator Guidance'!A37" xr:uid="{00000000-0004-0000-0100-00001C000000}"/>
    <hyperlink ref="G23" location="'Indicator Guidance'!A46" display="'Indicator Guidance'!A46" xr:uid="{00000000-0004-0000-0100-00001D000000}"/>
    <hyperlink ref="B22" location="'Indicator Guidance'!A36" display="'Indicator Guidance'!A36" xr:uid="{00000000-0004-0000-0100-00001E000000}"/>
    <hyperlink ref="B23" location="'Indicator Guidance'!A35" display="'Indicator Guidance'!A35" xr:uid="{00000000-0004-0000-0100-000020000000}"/>
    <hyperlink ref="B24" location="'Indicator Guidance'!A34" display="'Indicator Guidance'!A34" xr:uid="{00000000-0004-0000-0100-000022000000}"/>
    <hyperlink ref="G21" location="'Indicator Guidance'!A48" display="'Indicator Guidance'!A48" xr:uid="{00000000-0004-0000-0100-000023000000}"/>
    <hyperlink ref="B25" location="'Indicator Guidance'!A33" display="'Indicator Guidance'!A33" xr:uid="{00000000-0004-0000-0100-000024000000}"/>
    <hyperlink ref="G24" location="'Indicator Guidance'!A45" display="'Indicator Guidance'!A45" xr:uid="{00000000-0004-0000-0100-000025000000}"/>
    <hyperlink ref="B26" location="'Indicator Guidance'!A32" display="'Indicator Guidance'!A32" xr:uid="{00000000-0004-0000-0100-000026000000}"/>
    <hyperlink ref="G20" location="'Indicator Guidance'!A49" display="'Indicator Guidance'!A49" xr:uid="{00000000-0004-0000-0100-000027000000}"/>
    <hyperlink ref="L26" location="'Indicator Guidance'!A48" display="'Indicator Guidance'!A48" xr:uid="{00000000-0004-0000-0100-000028000000}"/>
    <hyperlink ref="G30" location="'Indicator Guidance'!A20" display="'Indicator Guidance'!A20" xr:uid="{00000000-0004-0000-0100-000029000000}"/>
    <hyperlink ref="G31" location="'Indicator Guidance'!A19" display="'Indicator Guidance'!A19" xr:uid="{00000000-0004-0000-0100-00002A000000}"/>
    <hyperlink ref="B31" location="'Indicator Guidance'!A10" display="'Indicator Guidance'!A10" xr:uid="{00000000-0004-0000-0100-00002B000000}"/>
    <hyperlink ref="G32" location="'Indicator Guidance'!A18" display="'Indicator Guidance'!A18" xr:uid="{00000000-0004-0000-0100-00002C000000}"/>
    <hyperlink ref="B32" location="'Indicator Guidance'!A9" display="'Indicator Guidance'!A9" xr:uid="{00000000-0004-0000-0100-00002D000000}"/>
    <hyperlink ref="G33" location="'Indicator Guidance'!A17" display="'Indicator Guidance'!A17" xr:uid="{00000000-0004-0000-0100-00002E000000}"/>
    <hyperlink ref="L33" location="'Indicator Guidance'!A27" display="'Indicator Guidance'!A27" xr:uid="{00000000-0004-0000-0100-00002F000000}"/>
    <hyperlink ref="B33" location="'Indicator Guidance'!A8" display="'Indicator Guidance'!A8" xr:uid="{00000000-0004-0000-0100-000030000000}"/>
    <hyperlink ref="G34" location="'Indicator Guidance'!A16" display="'Indicator Guidance'!A16" xr:uid="{00000000-0004-0000-0100-000031000000}"/>
    <hyperlink ref="L34" location="'Indicator Guidance'!A26" display="'Indicator Guidance'!A26" xr:uid="{00000000-0004-0000-0100-000032000000}"/>
    <hyperlink ref="B34" location="'Indicator Guidance'!A7" display="'Indicator Guidance'!A7" xr:uid="{00000000-0004-0000-0100-000033000000}"/>
    <hyperlink ref="G35" location="'Indicator Guidance'!A15" display="'Indicator Guidance'!A15" xr:uid="{00000000-0004-0000-0100-000034000000}"/>
    <hyperlink ref="L35" location="'Indicator Guidance'!A25" display="'Indicator Guidance'!A25" xr:uid="{00000000-0004-0000-0100-000035000000}"/>
    <hyperlink ref="G36" location="'Indicator Guidance'!A14" display="'Indicator Guidance'!A14" xr:uid="{00000000-0004-0000-0100-000037000000}"/>
    <hyperlink ref="L36" location="'Indicator Guidance'!A24" display="'Indicator Guidance'!A24" xr:uid="{00000000-0004-0000-0100-000038000000}"/>
    <hyperlink ref="G37" location="'Indicator Guidance'!A13" display="'Indicator Guidance'!A13" xr:uid="{00000000-0004-0000-0100-00003A000000}"/>
    <hyperlink ref="L37" location="'Indicator Guidance'!A23" display="'Indicator Guidance'!A23" xr:uid="{00000000-0004-0000-0100-00003B000000}"/>
    <hyperlink ref="B37" location="'Indicator Guidance'!A4" display="'Indicator Guidance'!A4" xr:uid="{DC681BFA-FE09-0D47-A0AD-946A2C6672BA}"/>
    <hyperlink ref="B14" location="'Indicator Guidance'!A56" display="'Indicator Guidance'!A56" xr:uid="{35FF5187-ACEB-6647-AFEA-A8F820903C5D}"/>
    <hyperlink ref="B13" location="'Indicator Guidance'!A57" display="'Indicator Guidance'!A57" xr:uid="{02EC7459-4D1B-E248-90FE-607E99B62803}"/>
    <hyperlink ref="B12" location="'Indicator Guidance'!A58" display="'Indicator Guidance'!A58" xr:uid="{55052C55-51DB-6A4F-88B5-BEDDBD58447C}"/>
    <hyperlink ref="B11" location="'Indicator Guidance'!A59" display="'Indicator Guidance'!A59" xr:uid="{6E268F8F-DC11-D54F-97BF-22C93D4BCC7E}"/>
    <hyperlink ref="G14" location="'Indicator Guidance'!A62" display="'Indicator Guidance'!A62" xr:uid="{776B3830-DC11-4740-9EE9-F8958BBEBFD3}"/>
    <hyperlink ref="G13" location="'Indicator Guidance'!A63" display="'Indicator Guidance'!A63" xr:uid="{8DA81AC5-CD10-9945-8A86-2AC7F857BA15}"/>
    <hyperlink ref="G12" location="'Indicator Guidance'!A64" display="'Indicator Guidance'!A64" xr:uid="{AEB3C5F7-31D8-484E-94E8-7D7EB2C44586}"/>
    <hyperlink ref="L14" location="'Indicator Guidance'!A66" display="'Indicator Guidance'!A66" xr:uid="{B0FE7777-8CEB-5A48-B31D-1C3264868D78}"/>
    <hyperlink ref="L13" location="'Indicator Guidance'!A67" display="'Indicator Guidance'!A67" xr:uid="{B993648E-74CD-E746-B92A-ECD49CC7BEB3}"/>
    <hyperlink ref="B7" location="'Indicator Guidance'!A72" display="'Indicator Guidance'!A72" xr:uid="{BA246C42-C0AB-2144-840A-5E0A70A1955A}"/>
    <hyperlink ref="B6" location="'Indicator Guidance'!A73" display="'Indicator Guidance'!A73" xr:uid="{59251C4A-04D6-2F46-BB27-9C5C3EEE047D}"/>
    <hyperlink ref="B5" location="'Indicator Guidance'!A74" display="'Indicator Guidance'!A74" xr:uid="{228418DA-D7B7-954A-AC53-67EB9F56A07F}"/>
    <hyperlink ref="B4" location="'Indicator Guidance'!A75" display="'Indicator Guidance'!A75" xr:uid="{010D45FC-66DE-5D4D-A6F1-EED1A0EE3C22}"/>
    <hyperlink ref="B3" location="'Indicator Guidance'!A76" display="'Indicator Guidance'!A76" xr:uid="{1804AA43-5189-284D-A86D-92DA60A6F036}"/>
    <hyperlink ref="G7" location="'Indicator Guidance'!A78" display="'Indicator Guidance'!A78" xr:uid="{D0DF0166-056D-DC48-95BB-6763ED2C5F23}"/>
    <hyperlink ref="G6" location="'Indicator Guidance'!A79" display="'Indicator Guidance'!A79" xr:uid="{6F744367-C6E0-E148-8C6D-B544F83FC4F9}"/>
    <hyperlink ref="L7" location="'Indicator Guidance'!A81" display="'Indicator Guidance'!A81" xr:uid="{EA99EAC5-C43B-AB44-8803-AB10A5DD8601}"/>
    <hyperlink ref="L6" location="'Indicator Guidance'!A82" display="'Indicator Guidance'!A82" xr:uid="{A33ADE07-51AD-EF4C-913D-27A94E177566}"/>
    <hyperlink ref="L5" location="'Indicator Guidance'!A83" display="'Indicator Guidance'!A83" xr:uid="{502704DD-598F-4648-9288-5A27B21F26DB}"/>
    <hyperlink ref="L4" location="'Indicator Guidance'!A84" display="'Indicator Guidance'!A84" xr:uid="{17763B50-C1A3-EF45-87CC-F8C7A22F8CEF}"/>
    <hyperlink ref="L3" location="'Indicator Guidance'!A85" display="'Indicator Guidance'!A85" xr:uid="{7A932B91-03D5-5546-957A-7F0B8F2FF175}"/>
    <hyperlink ref="B36" location="'Indicator Guidance'!A5" display="'Indicator Guidance'!A5" xr:uid="{00000000-0004-0000-0100-000036000000}"/>
    <hyperlink ref="B35" location="'Indicator Guidance'!A6" display="'Indicator Guidance'!A6" xr:uid="{F50C5275-5C5B-4148-89DD-BAC8293FF195}"/>
    <hyperlink ref="G29" location="'Indicator Guidance'!A21" display="'Indicator Guidance'!A21" xr:uid="{BCE125B1-007B-6F4A-96BE-F310DB62801F}"/>
    <hyperlink ref="B30" location="'Indicator Guidance'!A11" display="'Indicator Guidance'!A11" xr:uid="{1B18B723-CF27-9341-804A-8697B3CEC6ED}"/>
    <hyperlink ref="G26" location="'Indicator Guidance'!A43" display="'Indicator Guidance'!A43" xr:uid="{98AF194F-4430-F543-A0D2-A7A82B12539F}"/>
    <hyperlink ref="G25" location="'Indicator Guidance'!A44" display="'Indicator Guidance'!A44" xr:uid="{EBE5F92A-827A-AD46-A59A-9F0ED089B4B7}"/>
    <hyperlink ref="B10" location="'Indicator Guidance'!A60" display="'Indicator Guidance'!A60" xr:uid="{CE588B61-3065-774F-9B3A-E8C07FAC6D14}"/>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991"/>
  <sheetViews>
    <sheetView zoomScale="80" zoomScaleNormal="80" workbookViewId="0">
      <pane ySplit="1" topLeftCell="A39" activePane="bottomLeft" state="frozen"/>
      <selection pane="bottomLeft" activeCell="A31" sqref="A31:C41"/>
    </sheetView>
  </sheetViews>
  <sheetFormatPr baseColWidth="10" defaultColWidth="11.1640625" defaultRowHeight="25" outlineLevelRow="1" x14ac:dyDescent="0.2"/>
  <cols>
    <col min="1" max="1" width="26.1640625" style="115" customWidth="1"/>
    <col min="2" max="2" width="136.6640625" style="104" customWidth="1"/>
    <col min="3" max="3" width="44.5" style="115" customWidth="1"/>
    <col min="4" max="4" width="72.1640625" style="115" customWidth="1"/>
    <col min="5" max="5" width="29.83203125" style="306" customWidth="1"/>
    <col min="6" max="6" width="11.1640625" style="208"/>
    <col min="7" max="7" width="105" style="208" customWidth="1"/>
    <col min="8" max="17" width="11.1640625" style="208"/>
    <col min="18" max="26" width="11.1640625" style="210"/>
    <col min="27" max="16384" width="11.1640625" style="211"/>
  </cols>
  <sheetData>
    <row r="1" spans="1:26" s="209" customFormat="1" ht="60" customHeight="1" x14ac:dyDescent="0.2">
      <c r="A1" s="313" t="s">
        <v>161</v>
      </c>
      <c r="B1" s="314" t="s">
        <v>45</v>
      </c>
      <c r="C1" s="315" t="s">
        <v>154</v>
      </c>
      <c r="D1" s="316" t="s">
        <v>46</v>
      </c>
      <c r="E1" s="306"/>
      <c r="F1" s="207"/>
      <c r="G1" s="231"/>
      <c r="H1" s="207"/>
      <c r="I1" s="207"/>
      <c r="J1" s="207"/>
      <c r="K1" s="207"/>
      <c r="L1" s="207"/>
      <c r="M1" s="207"/>
      <c r="N1" s="207"/>
      <c r="O1" s="207"/>
      <c r="P1" s="207"/>
      <c r="Q1" s="207"/>
      <c r="R1" s="206"/>
      <c r="S1" s="206"/>
      <c r="T1" s="206"/>
      <c r="U1" s="206"/>
      <c r="V1" s="206"/>
      <c r="W1" s="206"/>
      <c r="X1" s="206"/>
      <c r="Y1" s="206"/>
      <c r="Z1" s="206"/>
    </row>
    <row r="2" spans="1:26" s="237" customFormat="1" ht="52" x14ac:dyDescent="0.2">
      <c r="A2" s="232" t="s">
        <v>152</v>
      </c>
      <c r="B2" s="233"/>
      <c r="C2" s="234"/>
      <c r="D2" s="235"/>
      <c r="E2" s="306"/>
      <c r="F2" s="231"/>
      <c r="G2" s="231"/>
      <c r="H2" s="231"/>
      <c r="I2" s="231"/>
      <c r="J2" s="231"/>
      <c r="K2" s="231"/>
      <c r="L2" s="231"/>
      <c r="M2" s="231"/>
      <c r="N2" s="231"/>
      <c r="O2" s="231"/>
      <c r="P2" s="231"/>
      <c r="Q2" s="231"/>
      <c r="R2" s="236"/>
      <c r="S2" s="236"/>
      <c r="T2" s="236"/>
      <c r="U2" s="236"/>
      <c r="V2" s="236"/>
      <c r="W2" s="236"/>
      <c r="X2" s="236"/>
      <c r="Y2" s="236"/>
      <c r="Z2" s="236"/>
    </row>
    <row r="3" spans="1:26" ht="78" outlineLevel="1" x14ac:dyDescent="0.2">
      <c r="A3" s="176" t="s">
        <v>76</v>
      </c>
      <c r="B3" s="116" t="s">
        <v>45</v>
      </c>
      <c r="C3" s="216" t="s">
        <v>96</v>
      </c>
      <c r="D3" s="116" t="s">
        <v>46</v>
      </c>
      <c r="E3" s="307" t="s">
        <v>80</v>
      </c>
    </row>
    <row r="4" spans="1:26" ht="409.6" outlineLevel="1" x14ac:dyDescent="0.2">
      <c r="A4" s="177" t="s">
        <v>128</v>
      </c>
      <c r="B4" s="117" t="s">
        <v>314</v>
      </c>
      <c r="C4" s="192" t="s">
        <v>151</v>
      </c>
      <c r="D4" s="117"/>
    </row>
    <row r="5" spans="1:26" ht="409.6" outlineLevel="1" x14ac:dyDescent="0.2">
      <c r="A5" s="177" t="s">
        <v>127</v>
      </c>
      <c r="B5" s="123" t="s">
        <v>315</v>
      </c>
      <c r="C5" s="192" t="s">
        <v>153</v>
      </c>
      <c r="D5" s="117"/>
    </row>
    <row r="6" spans="1:26" ht="114" outlineLevel="1" x14ac:dyDescent="0.2">
      <c r="A6" s="177" t="s">
        <v>190</v>
      </c>
      <c r="B6" s="123" t="s">
        <v>189</v>
      </c>
      <c r="C6" s="317" t="s">
        <v>157</v>
      </c>
      <c r="D6" s="238"/>
    </row>
    <row r="7" spans="1:26" ht="190" outlineLevel="1" x14ac:dyDescent="0.2">
      <c r="A7" s="177" t="s">
        <v>188</v>
      </c>
      <c r="B7" s="123" t="s">
        <v>155</v>
      </c>
      <c r="C7" s="192" t="s">
        <v>151</v>
      </c>
      <c r="D7" s="117"/>
    </row>
    <row r="8" spans="1:26" ht="228" outlineLevel="1" x14ac:dyDescent="0.2">
      <c r="A8" s="177" t="s">
        <v>191</v>
      </c>
      <c r="B8" s="117" t="s">
        <v>156</v>
      </c>
      <c r="C8" s="192" t="s">
        <v>166</v>
      </c>
      <c r="D8" s="117"/>
    </row>
    <row r="9" spans="1:26" ht="380" outlineLevel="1" x14ac:dyDescent="0.2">
      <c r="A9" s="177" t="s">
        <v>192</v>
      </c>
      <c r="B9" s="123" t="s">
        <v>136</v>
      </c>
      <c r="C9" s="257"/>
      <c r="D9" s="117"/>
    </row>
    <row r="10" spans="1:26" ht="247" outlineLevel="1" x14ac:dyDescent="0.2">
      <c r="A10" s="177" t="s">
        <v>195</v>
      </c>
      <c r="B10" s="123" t="s">
        <v>137</v>
      </c>
      <c r="C10" s="257"/>
      <c r="D10" s="318"/>
    </row>
    <row r="11" spans="1:26" ht="350" customHeight="1" outlineLevel="1" x14ac:dyDescent="0.2">
      <c r="A11" s="270" t="s">
        <v>267</v>
      </c>
      <c r="B11" s="117" t="s">
        <v>294</v>
      </c>
      <c r="C11" s="271" t="s">
        <v>197</v>
      </c>
      <c r="D11" s="123"/>
    </row>
    <row r="12" spans="1:26" ht="78" outlineLevel="1" x14ac:dyDescent="0.2">
      <c r="A12" s="176" t="s">
        <v>75</v>
      </c>
      <c r="B12" s="116" t="s">
        <v>45</v>
      </c>
      <c r="C12" s="216" t="s">
        <v>96</v>
      </c>
      <c r="D12" s="116" t="s">
        <v>46</v>
      </c>
      <c r="E12" s="307" t="s">
        <v>80</v>
      </c>
    </row>
    <row r="13" spans="1:26" ht="144" customHeight="1" outlineLevel="1" x14ac:dyDescent="0.2">
      <c r="A13" s="177" t="s">
        <v>73</v>
      </c>
      <c r="B13" s="123" t="s">
        <v>158</v>
      </c>
      <c r="C13" s="189" t="s">
        <v>157</v>
      </c>
      <c r="D13" s="171"/>
    </row>
    <row r="14" spans="1:26" ht="146" customHeight="1" outlineLevel="1" x14ac:dyDescent="0.2">
      <c r="A14" s="177" t="s">
        <v>104</v>
      </c>
      <c r="B14" s="123" t="s">
        <v>159</v>
      </c>
      <c r="C14" s="189" t="s">
        <v>157</v>
      </c>
      <c r="D14" s="171"/>
    </row>
    <row r="15" spans="1:26" ht="209" outlineLevel="1" x14ac:dyDescent="0.2">
      <c r="A15" s="177" t="s">
        <v>160</v>
      </c>
      <c r="B15" s="117" t="s">
        <v>164</v>
      </c>
      <c r="C15" s="192" t="s">
        <v>102</v>
      </c>
      <c r="D15" s="117"/>
    </row>
    <row r="16" spans="1:26" ht="342" outlineLevel="1" x14ac:dyDescent="0.2">
      <c r="A16" s="177" t="s">
        <v>129</v>
      </c>
      <c r="B16" s="123" t="s">
        <v>162</v>
      </c>
      <c r="C16" s="189" t="s">
        <v>157</v>
      </c>
      <c r="D16" s="117"/>
    </row>
    <row r="17" spans="1:27" ht="285" outlineLevel="1" x14ac:dyDescent="0.2">
      <c r="A17" s="177" t="s">
        <v>105</v>
      </c>
      <c r="B17" s="123" t="s">
        <v>163</v>
      </c>
      <c r="C17" s="257"/>
      <c r="D17" s="117"/>
    </row>
    <row r="18" spans="1:27" ht="171" outlineLevel="1" x14ac:dyDescent="0.2">
      <c r="A18" s="177" t="s">
        <v>235</v>
      </c>
      <c r="B18" s="117" t="s">
        <v>236</v>
      </c>
      <c r="C18" s="192" t="s">
        <v>102</v>
      </c>
      <c r="D18" s="117"/>
    </row>
    <row r="19" spans="1:27" ht="209" outlineLevel="1" x14ac:dyDescent="0.2">
      <c r="A19" s="177" t="s">
        <v>106</v>
      </c>
      <c r="B19" s="117" t="s">
        <v>165</v>
      </c>
      <c r="C19" s="192" t="s">
        <v>166</v>
      </c>
      <c r="D19" s="117"/>
    </row>
    <row r="20" spans="1:27" ht="247" outlineLevel="1" x14ac:dyDescent="0.2">
      <c r="A20" s="177" t="s">
        <v>196</v>
      </c>
      <c r="B20" s="118" t="s">
        <v>167</v>
      </c>
      <c r="C20" s="257"/>
      <c r="D20" s="265"/>
    </row>
    <row r="21" spans="1:27" ht="152" outlineLevel="1" x14ac:dyDescent="0.2">
      <c r="A21" s="177" t="s">
        <v>193</v>
      </c>
      <c r="B21" s="123" t="s">
        <v>194</v>
      </c>
      <c r="C21" s="220" t="s">
        <v>157</v>
      </c>
      <c r="D21" s="267"/>
    </row>
    <row r="22" spans="1:27" ht="78" outlineLevel="1" x14ac:dyDescent="0.2">
      <c r="A22" s="176" t="s">
        <v>74</v>
      </c>
      <c r="B22" s="116" t="s">
        <v>45</v>
      </c>
      <c r="C22" s="216" t="s">
        <v>96</v>
      </c>
      <c r="D22" s="266" t="s">
        <v>46</v>
      </c>
      <c r="E22" s="307" t="s">
        <v>80</v>
      </c>
    </row>
    <row r="23" spans="1:27" ht="76" outlineLevel="1" x14ac:dyDescent="0.2">
      <c r="A23" s="177" t="s">
        <v>131</v>
      </c>
      <c r="B23" s="117" t="s">
        <v>107</v>
      </c>
      <c r="C23" s="257"/>
      <c r="D23" s="117"/>
    </row>
    <row r="24" spans="1:27" ht="409.6" outlineLevel="1" x14ac:dyDescent="0.2">
      <c r="A24" s="177" t="s">
        <v>132</v>
      </c>
      <c r="B24" s="117" t="s">
        <v>295</v>
      </c>
      <c r="C24" s="192"/>
      <c r="D24" s="117"/>
    </row>
    <row r="25" spans="1:27" ht="171" outlineLevel="1" x14ac:dyDescent="0.2">
      <c r="A25" s="177" t="s">
        <v>134</v>
      </c>
      <c r="B25" s="117" t="s">
        <v>111</v>
      </c>
      <c r="C25" s="239" t="s">
        <v>168</v>
      </c>
      <c r="D25" s="117"/>
    </row>
    <row r="26" spans="1:27" ht="171" outlineLevel="1" x14ac:dyDescent="0.2">
      <c r="A26" s="177" t="s">
        <v>237</v>
      </c>
      <c r="B26" s="123" t="s">
        <v>238</v>
      </c>
      <c r="C26" s="257"/>
      <c r="D26" s="171"/>
    </row>
    <row r="27" spans="1:27" s="213" customFormat="1" ht="285" outlineLevel="1" x14ac:dyDescent="0.2">
      <c r="A27" s="177" t="s">
        <v>135</v>
      </c>
      <c r="B27" s="123" t="s">
        <v>169</v>
      </c>
      <c r="C27" s="257"/>
      <c r="D27" s="171"/>
      <c r="E27" s="306"/>
      <c r="G27" s="208"/>
      <c r="H27" s="208"/>
      <c r="I27" s="208"/>
      <c r="J27" s="208"/>
      <c r="K27" s="208"/>
      <c r="L27" s="208"/>
      <c r="M27" s="208"/>
      <c r="N27" s="208"/>
      <c r="O27" s="208"/>
      <c r="P27" s="208"/>
      <c r="Q27" s="208"/>
      <c r="R27" s="212"/>
      <c r="S27" s="212"/>
      <c r="T27" s="212"/>
      <c r="U27" s="212"/>
      <c r="V27" s="212"/>
      <c r="W27" s="212"/>
      <c r="X27" s="212"/>
      <c r="Y27" s="212"/>
      <c r="Z27" s="212"/>
      <c r="AA27" s="212"/>
    </row>
    <row r="28" spans="1:27" ht="26" x14ac:dyDescent="0.2">
      <c r="A28" s="178"/>
      <c r="B28" s="240" t="s">
        <v>232</v>
      </c>
      <c r="C28" s="190"/>
      <c r="D28" s="119"/>
    </row>
    <row r="29" spans="1:27" x14ac:dyDescent="0.2">
      <c r="A29" s="179"/>
      <c r="B29" s="172"/>
      <c r="C29" s="191"/>
      <c r="D29" s="120"/>
    </row>
    <row r="30" spans="1:27" ht="52" x14ac:dyDescent="0.2">
      <c r="A30" s="241" t="s">
        <v>28</v>
      </c>
      <c r="B30" s="174"/>
      <c r="C30" s="217"/>
      <c r="D30" s="121"/>
    </row>
    <row r="31" spans="1:27" ht="78" outlineLevel="1" x14ac:dyDescent="0.2">
      <c r="A31" s="180" t="s">
        <v>77</v>
      </c>
      <c r="B31" s="116" t="s">
        <v>45</v>
      </c>
      <c r="C31" s="216" t="s">
        <v>96</v>
      </c>
      <c r="D31" s="122" t="s">
        <v>46</v>
      </c>
      <c r="E31" s="307" t="s">
        <v>80</v>
      </c>
    </row>
    <row r="32" spans="1:27" ht="133" outlineLevel="1" x14ac:dyDescent="0.2">
      <c r="A32" s="181" t="s">
        <v>18</v>
      </c>
      <c r="B32" s="123" t="s">
        <v>138</v>
      </c>
      <c r="C32" s="218" t="s">
        <v>100</v>
      </c>
      <c r="D32" s="123"/>
    </row>
    <row r="33" spans="1:5" ht="171" outlineLevel="1" x14ac:dyDescent="0.2">
      <c r="A33" s="181" t="s">
        <v>126</v>
      </c>
      <c r="B33" s="123" t="s">
        <v>296</v>
      </c>
      <c r="C33" s="225" t="s">
        <v>101</v>
      </c>
      <c r="D33" s="123"/>
    </row>
    <row r="34" spans="1:5" ht="152" outlineLevel="1" x14ac:dyDescent="0.2">
      <c r="A34" s="181" t="s">
        <v>72</v>
      </c>
      <c r="B34" s="224" t="s">
        <v>170</v>
      </c>
      <c r="C34" s="226" t="s">
        <v>139</v>
      </c>
      <c r="D34" s="192"/>
    </row>
    <row r="35" spans="1:5" ht="266" outlineLevel="1" x14ac:dyDescent="0.2">
      <c r="A35" s="181" t="s">
        <v>17</v>
      </c>
      <c r="B35" s="123" t="s">
        <v>171</v>
      </c>
      <c r="C35" s="102" t="s">
        <v>139</v>
      </c>
      <c r="D35" s="123"/>
    </row>
    <row r="36" spans="1:5" ht="190" outlineLevel="1" x14ac:dyDescent="0.2">
      <c r="A36" s="181" t="s">
        <v>198</v>
      </c>
      <c r="B36" s="123" t="s">
        <v>140</v>
      </c>
      <c r="C36" s="192" t="s">
        <v>97</v>
      </c>
      <c r="D36" s="123"/>
    </row>
    <row r="37" spans="1:5" ht="207" customHeight="1" outlineLevel="1" x14ac:dyDescent="0.2">
      <c r="A37" s="181" t="s">
        <v>199</v>
      </c>
      <c r="B37" s="123" t="s">
        <v>292</v>
      </c>
      <c r="C37" s="192" t="s">
        <v>97</v>
      </c>
      <c r="D37" s="123"/>
    </row>
    <row r="38" spans="1:5" ht="371" customHeight="1" outlineLevel="1" x14ac:dyDescent="0.2">
      <c r="A38" s="181" t="s">
        <v>200</v>
      </c>
      <c r="B38" s="123" t="s">
        <v>201</v>
      </c>
      <c r="C38" s="192" t="s">
        <v>97</v>
      </c>
      <c r="D38" s="123"/>
    </row>
    <row r="39" spans="1:5" ht="409.6" outlineLevel="1" x14ac:dyDescent="0.2">
      <c r="A39" s="181" t="s">
        <v>202</v>
      </c>
      <c r="B39" s="123" t="s">
        <v>203</v>
      </c>
      <c r="C39" s="239" t="s">
        <v>172</v>
      </c>
      <c r="D39" s="123"/>
    </row>
    <row r="40" spans="1:5" ht="409" customHeight="1" outlineLevel="1" x14ac:dyDescent="0.2">
      <c r="A40" s="181" t="s">
        <v>204</v>
      </c>
      <c r="B40" s="123" t="s">
        <v>205</v>
      </c>
      <c r="C40" s="239" t="s">
        <v>172</v>
      </c>
      <c r="D40" s="123"/>
    </row>
    <row r="41" spans="1:5" ht="171" outlineLevel="1" x14ac:dyDescent="0.2">
      <c r="A41" s="181" t="s">
        <v>206</v>
      </c>
      <c r="B41" s="123" t="s">
        <v>174</v>
      </c>
      <c r="C41" s="189" t="s">
        <v>97</v>
      </c>
      <c r="D41" s="123"/>
    </row>
    <row r="42" spans="1:5" ht="78" outlineLevel="1" x14ac:dyDescent="0.2">
      <c r="A42" s="180" t="s">
        <v>78</v>
      </c>
      <c r="B42" s="116" t="s">
        <v>45</v>
      </c>
      <c r="C42" s="216" t="s">
        <v>96</v>
      </c>
      <c r="D42" s="122" t="s">
        <v>46</v>
      </c>
      <c r="E42" s="307" t="s">
        <v>80</v>
      </c>
    </row>
    <row r="43" spans="1:5" ht="262" customHeight="1" outlineLevel="1" x14ac:dyDescent="0.2">
      <c r="A43" s="274" t="s">
        <v>208</v>
      </c>
      <c r="B43" s="117" t="s">
        <v>109</v>
      </c>
      <c r="C43" s="192" t="s">
        <v>157</v>
      </c>
      <c r="D43" s="123"/>
    </row>
    <row r="44" spans="1:5" ht="266" outlineLevel="1" x14ac:dyDescent="0.2">
      <c r="A44" s="181" t="s">
        <v>209</v>
      </c>
      <c r="B44" s="123" t="s">
        <v>297</v>
      </c>
      <c r="C44" s="192"/>
      <c r="D44" s="123"/>
    </row>
    <row r="45" spans="1:5" ht="247" outlineLevel="1" x14ac:dyDescent="0.2">
      <c r="A45" s="181" t="s">
        <v>210</v>
      </c>
      <c r="B45" s="123" t="s">
        <v>298</v>
      </c>
      <c r="C45" s="192"/>
      <c r="D45" s="123"/>
    </row>
    <row r="46" spans="1:5" ht="323" outlineLevel="1" x14ac:dyDescent="0.2">
      <c r="A46" s="181" t="s">
        <v>211</v>
      </c>
      <c r="B46" s="123" t="s">
        <v>299</v>
      </c>
      <c r="C46" s="192" t="s">
        <v>175</v>
      </c>
      <c r="D46" s="123"/>
    </row>
    <row r="47" spans="1:5" ht="247" outlineLevel="1" x14ac:dyDescent="0.2">
      <c r="A47" s="181" t="s">
        <v>212</v>
      </c>
      <c r="B47" s="123" t="s">
        <v>300</v>
      </c>
      <c r="C47" s="192" t="s">
        <v>176</v>
      </c>
      <c r="D47" s="123"/>
      <c r="E47" s="308"/>
    </row>
    <row r="48" spans="1:5" ht="285" outlineLevel="1" x14ac:dyDescent="0.2">
      <c r="A48" s="181" t="s">
        <v>216</v>
      </c>
      <c r="B48" s="123" t="s">
        <v>301</v>
      </c>
      <c r="C48" s="227" t="s">
        <v>142</v>
      </c>
      <c r="D48" s="123"/>
    </row>
    <row r="49" spans="1:7" ht="323" outlineLevel="1" x14ac:dyDescent="0.2">
      <c r="A49" s="181" t="s">
        <v>214</v>
      </c>
      <c r="B49" s="123" t="s">
        <v>227</v>
      </c>
      <c r="C49" s="227" t="s">
        <v>142</v>
      </c>
      <c r="D49" s="228"/>
    </row>
    <row r="50" spans="1:7" ht="78" outlineLevel="1" x14ac:dyDescent="0.2">
      <c r="A50" s="176" t="s">
        <v>79</v>
      </c>
      <c r="B50" s="116" t="s">
        <v>45</v>
      </c>
      <c r="C50" s="216" t="s">
        <v>96</v>
      </c>
      <c r="D50" s="122" t="s">
        <v>46</v>
      </c>
      <c r="E50" s="307" t="s">
        <v>80</v>
      </c>
    </row>
    <row r="51" spans="1:7" ht="190" outlineLevel="1" x14ac:dyDescent="0.2">
      <c r="A51" s="181" t="s">
        <v>215</v>
      </c>
      <c r="B51" s="123" t="s">
        <v>177</v>
      </c>
      <c r="C51" s="192"/>
      <c r="D51" s="123"/>
      <c r="G51" s="214"/>
    </row>
    <row r="52" spans="1:7" ht="26" x14ac:dyDescent="0.2">
      <c r="A52" s="182"/>
      <c r="B52" s="242" t="s">
        <v>231</v>
      </c>
      <c r="C52" s="193"/>
      <c r="D52" s="124"/>
    </row>
    <row r="53" spans="1:7" x14ac:dyDescent="0.2">
      <c r="A53" s="183"/>
      <c r="B53" s="172"/>
      <c r="C53" s="191"/>
      <c r="D53" s="120"/>
    </row>
    <row r="54" spans="1:7" ht="52" x14ac:dyDescent="0.2">
      <c r="A54" s="243" t="s">
        <v>178</v>
      </c>
      <c r="B54" s="175"/>
      <c r="C54" s="194"/>
      <c r="D54" s="125"/>
      <c r="E54" s="309"/>
    </row>
    <row r="55" spans="1:7" ht="52" outlineLevel="1" x14ac:dyDescent="0.2">
      <c r="A55" s="180" t="s">
        <v>82</v>
      </c>
      <c r="B55" s="116" t="s">
        <v>45</v>
      </c>
      <c r="C55" s="216" t="s">
        <v>96</v>
      </c>
      <c r="D55" s="122" t="s">
        <v>46</v>
      </c>
      <c r="E55" s="307" t="s">
        <v>80</v>
      </c>
    </row>
    <row r="56" spans="1:7" ht="171" outlineLevel="1" x14ac:dyDescent="0.2">
      <c r="A56" s="184" t="s">
        <v>219</v>
      </c>
      <c r="B56" s="123" t="s">
        <v>218</v>
      </c>
      <c r="C56" s="192" t="s">
        <v>103</v>
      </c>
      <c r="D56" s="120"/>
      <c r="E56" s="308"/>
    </row>
    <row r="57" spans="1:7" ht="213" customHeight="1" outlineLevel="1" x14ac:dyDescent="0.2">
      <c r="A57" s="184" t="s">
        <v>220</v>
      </c>
      <c r="B57" s="123" t="s">
        <v>217</v>
      </c>
      <c r="C57" s="192" t="s">
        <v>179</v>
      </c>
      <c r="D57" s="120"/>
    </row>
    <row r="58" spans="1:7" ht="323" outlineLevel="1" x14ac:dyDescent="0.2">
      <c r="A58" s="345" t="s">
        <v>276</v>
      </c>
      <c r="B58" s="123" t="s">
        <v>302</v>
      </c>
      <c r="C58" s="227" t="s">
        <v>142</v>
      </c>
      <c r="D58" s="120"/>
    </row>
    <row r="59" spans="1:7" ht="398" outlineLevel="1" x14ac:dyDescent="0.2">
      <c r="A59" s="345" t="s">
        <v>274</v>
      </c>
      <c r="B59" s="123" t="s">
        <v>303</v>
      </c>
      <c r="C59" s="227" t="s">
        <v>142</v>
      </c>
      <c r="D59" s="229"/>
    </row>
    <row r="60" spans="1:7" ht="209" outlineLevel="1" x14ac:dyDescent="0.2">
      <c r="A60" s="184" t="s">
        <v>180</v>
      </c>
      <c r="B60" s="123" t="s">
        <v>181</v>
      </c>
      <c r="C60" s="192" t="s">
        <v>141</v>
      </c>
      <c r="D60" s="120"/>
      <c r="E60" s="308"/>
    </row>
    <row r="61" spans="1:7" ht="52" outlineLevel="1" x14ac:dyDescent="0.2">
      <c r="A61" s="180" t="s">
        <v>83</v>
      </c>
      <c r="B61" s="116" t="s">
        <v>45</v>
      </c>
      <c r="C61" s="216" t="s">
        <v>96</v>
      </c>
      <c r="D61" s="122" t="s">
        <v>46</v>
      </c>
      <c r="E61" s="307" t="s">
        <v>80</v>
      </c>
    </row>
    <row r="62" spans="1:7" ht="266" outlineLevel="1" x14ac:dyDescent="0.2">
      <c r="A62" s="184" t="s">
        <v>71</v>
      </c>
      <c r="B62" s="123" t="s">
        <v>182</v>
      </c>
      <c r="C62" s="192" t="s">
        <v>175</v>
      </c>
      <c r="D62" s="120"/>
    </row>
    <row r="63" spans="1:7" ht="304" outlineLevel="1" x14ac:dyDescent="0.2">
      <c r="A63" s="184" t="s">
        <v>108</v>
      </c>
      <c r="B63" s="123" t="s">
        <v>304</v>
      </c>
      <c r="C63" s="219" t="s">
        <v>97</v>
      </c>
      <c r="D63" s="120"/>
    </row>
    <row r="64" spans="1:7" ht="398" outlineLevel="1" x14ac:dyDescent="0.2">
      <c r="A64" s="184" t="s">
        <v>125</v>
      </c>
      <c r="B64" s="123" t="s">
        <v>228</v>
      </c>
      <c r="C64" s="192"/>
      <c r="D64" s="120"/>
    </row>
    <row r="65" spans="1:5" ht="52" outlineLevel="1" x14ac:dyDescent="0.2">
      <c r="A65" s="180" t="s">
        <v>84</v>
      </c>
      <c r="B65" s="116" t="s">
        <v>45</v>
      </c>
      <c r="C65" s="216" t="s">
        <v>96</v>
      </c>
      <c r="D65" s="122" t="s">
        <v>46</v>
      </c>
      <c r="E65" s="307" t="s">
        <v>80</v>
      </c>
    </row>
    <row r="66" spans="1:5" ht="342" outlineLevel="1" x14ac:dyDescent="0.2">
      <c r="A66" s="184" t="s">
        <v>223</v>
      </c>
      <c r="B66" s="123" t="s">
        <v>183</v>
      </c>
      <c r="C66" s="227" t="s">
        <v>142</v>
      </c>
      <c r="D66" s="120"/>
    </row>
    <row r="67" spans="1:5" ht="266" outlineLevel="1" x14ac:dyDescent="0.2">
      <c r="A67" s="184" t="s">
        <v>224</v>
      </c>
      <c r="B67" s="123" t="s">
        <v>305</v>
      </c>
      <c r="C67" s="192" t="s">
        <v>97</v>
      </c>
      <c r="D67" s="120"/>
      <c r="E67" s="308"/>
    </row>
    <row r="68" spans="1:5" ht="26" x14ac:dyDescent="0.2">
      <c r="A68" s="185"/>
      <c r="B68" s="244" t="s">
        <v>225</v>
      </c>
      <c r="C68" s="195"/>
      <c r="D68" s="126"/>
      <c r="E68" s="309"/>
    </row>
    <row r="69" spans="1:5" x14ac:dyDescent="0.2">
      <c r="A69" s="183"/>
      <c r="B69" s="172"/>
      <c r="C69" s="191"/>
      <c r="D69" s="120"/>
    </row>
    <row r="70" spans="1:5" ht="52" x14ac:dyDescent="0.2">
      <c r="A70" s="245" t="s">
        <v>85</v>
      </c>
      <c r="B70" s="215"/>
      <c r="C70" s="201"/>
      <c r="D70" s="127"/>
    </row>
    <row r="71" spans="1:5" ht="78" outlineLevel="1" x14ac:dyDescent="0.2">
      <c r="A71" s="180" t="s">
        <v>86</v>
      </c>
      <c r="B71" s="116" t="s">
        <v>45</v>
      </c>
      <c r="C71" s="216" t="s">
        <v>96</v>
      </c>
      <c r="D71" s="122" t="s">
        <v>46</v>
      </c>
      <c r="E71" s="307" t="s">
        <v>80</v>
      </c>
    </row>
    <row r="72" spans="1:5" ht="304" outlineLevel="1" x14ac:dyDescent="0.2">
      <c r="A72" s="186" t="s">
        <v>70</v>
      </c>
      <c r="B72" s="117" t="s">
        <v>184</v>
      </c>
      <c r="C72" s="102" t="s">
        <v>139</v>
      </c>
      <c r="D72" s="120"/>
    </row>
    <row r="73" spans="1:5" ht="361" outlineLevel="1" x14ac:dyDescent="0.2">
      <c r="A73" s="186" t="s">
        <v>8</v>
      </c>
      <c r="B73" s="123" t="s">
        <v>143</v>
      </c>
      <c r="C73" s="192"/>
      <c r="D73" s="120"/>
    </row>
    <row r="74" spans="1:5" ht="209" outlineLevel="1" x14ac:dyDescent="0.2">
      <c r="A74" s="186" t="s">
        <v>7</v>
      </c>
      <c r="B74" s="123" t="s">
        <v>306</v>
      </c>
      <c r="C74" s="102" t="s">
        <v>141</v>
      </c>
      <c r="D74" s="120"/>
    </row>
    <row r="75" spans="1:5" ht="266" outlineLevel="1" x14ac:dyDescent="0.2">
      <c r="A75" s="186" t="s">
        <v>118</v>
      </c>
      <c r="B75" s="117" t="s">
        <v>307</v>
      </c>
      <c r="C75" s="192"/>
      <c r="D75" s="120"/>
    </row>
    <row r="76" spans="1:5" ht="323" outlineLevel="1" x14ac:dyDescent="0.2">
      <c r="A76" s="186" t="s">
        <v>144</v>
      </c>
      <c r="B76" s="123" t="s">
        <v>308</v>
      </c>
      <c r="C76" s="227" t="s">
        <v>142</v>
      </c>
      <c r="D76" s="120"/>
      <c r="E76" s="310"/>
    </row>
    <row r="77" spans="1:5" ht="82" customHeight="1" outlineLevel="1" x14ac:dyDescent="0.2">
      <c r="A77" s="180" t="s">
        <v>87</v>
      </c>
      <c r="B77" s="116" t="s">
        <v>45</v>
      </c>
      <c r="C77" s="216" t="s">
        <v>96</v>
      </c>
      <c r="D77" s="122" t="s">
        <v>46</v>
      </c>
      <c r="E77" s="307" t="s">
        <v>80</v>
      </c>
    </row>
    <row r="78" spans="1:5" ht="408" customHeight="1" outlineLevel="1" x14ac:dyDescent="0.2">
      <c r="A78" s="187" t="s">
        <v>186</v>
      </c>
      <c r="B78" s="123" t="s">
        <v>229</v>
      </c>
      <c r="C78" s="227" t="s">
        <v>142</v>
      </c>
      <c r="D78" s="120"/>
    </row>
    <row r="79" spans="1:5" ht="380" outlineLevel="1" x14ac:dyDescent="0.2">
      <c r="A79" s="130" t="s">
        <v>145</v>
      </c>
      <c r="B79" s="117" t="s">
        <v>309</v>
      </c>
      <c r="C79" s="192" t="s">
        <v>102</v>
      </c>
      <c r="D79" s="120"/>
    </row>
    <row r="80" spans="1:5" ht="78" outlineLevel="1" x14ac:dyDescent="0.2">
      <c r="A80" s="180" t="s">
        <v>88</v>
      </c>
      <c r="B80" s="116" t="s">
        <v>45</v>
      </c>
      <c r="C80" s="216" t="s">
        <v>96</v>
      </c>
      <c r="D80" s="221" t="s">
        <v>46</v>
      </c>
      <c r="E80" s="307" t="s">
        <v>80</v>
      </c>
    </row>
    <row r="81" spans="1:5" ht="380" outlineLevel="1" x14ac:dyDescent="0.2">
      <c r="A81" s="202" t="s">
        <v>185</v>
      </c>
      <c r="B81" s="246" t="s">
        <v>310</v>
      </c>
      <c r="C81" s="227" t="s">
        <v>142</v>
      </c>
      <c r="D81" s="223"/>
      <c r="E81" s="311"/>
    </row>
    <row r="82" spans="1:5" ht="304" outlineLevel="1" x14ac:dyDescent="0.2">
      <c r="A82" s="203" t="s">
        <v>123</v>
      </c>
      <c r="B82" s="117" t="s">
        <v>311</v>
      </c>
      <c r="C82" s="220"/>
      <c r="D82" s="223"/>
      <c r="E82" s="312"/>
    </row>
    <row r="83" spans="1:5" ht="171" outlineLevel="1" x14ac:dyDescent="0.2">
      <c r="A83" s="204" t="s">
        <v>120</v>
      </c>
      <c r="B83" s="117" t="s">
        <v>312</v>
      </c>
      <c r="C83" s="220"/>
      <c r="D83" s="223"/>
      <c r="E83" s="311"/>
    </row>
    <row r="84" spans="1:5" ht="190" outlineLevel="1" x14ac:dyDescent="0.2">
      <c r="A84" s="205" t="s">
        <v>121</v>
      </c>
      <c r="B84" s="117" t="s">
        <v>313</v>
      </c>
      <c r="C84" s="220"/>
      <c r="D84" s="223"/>
      <c r="E84" s="312"/>
    </row>
    <row r="85" spans="1:5" ht="409.6" outlineLevel="1" x14ac:dyDescent="0.2">
      <c r="A85" s="130" t="s">
        <v>119</v>
      </c>
      <c r="B85" s="117" t="s">
        <v>187</v>
      </c>
      <c r="C85" s="227" t="s">
        <v>142</v>
      </c>
      <c r="D85" s="223"/>
    </row>
    <row r="86" spans="1:5" ht="26" x14ac:dyDescent="0.2">
      <c r="A86" s="188"/>
      <c r="B86" s="324" t="s">
        <v>230</v>
      </c>
      <c r="C86" s="196"/>
      <c r="D86" s="222"/>
    </row>
    <row r="87" spans="1:5" x14ac:dyDescent="0.2">
      <c r="A87" s="112"/>
      <c r="B87" s="173"/>
      <c r="C87" s="111"/>
      <c r="D87" s="111"/>
    </row>
    <row r="88" spans="1:5" x14ac:dyDescent="0.2">
      <c r="A88" s="112"/>
      <c r="B88" s="173"/>
      <c r="C88" s="111"/>
      <c r="D88" s="111"/>
    </row>
    <row r="89" spans="1:5" x14ac:dyDescent="0.2">
      <c r="A89" s="112"/>
      <c r="B89" s="173"/>
      <c r="C89" s="111"/>
      <c r="D89" s="111"/>
    </row>
    <row r="90" spans="1:5" x14ac:dyDescent="0.2">
      <c r="A90" s="112"/>
      <c r="B90" s="173"/>
      <c r="C90" s="111"/>
      <c r="D90" s="111"/>
    </row>
    <row r="91" spans="1:5" x14ac:dyDescent="0.2">
      <c r="A91" s="112"/>
      <c r="B91" s="173"/>
      <c r="C91" s="111"/>
      <c r="D91" s="111"/>
    </row>
    <row r="92" spans="1:5" x14ac:dyDescent="0.2">
      <c r="A92" s="112"/>
      <c r="B92" s="173"/>
      <c r="C92" s="111"/>
      <c r="D92" s="111"/>
    </row>
    <row r="93" spans="1:5" x14ac:dyDescent="0.2">
      <c r="A93" s="112"/>
      <c r="B93" s="173"/>
      <c r="C93" s="111"/>
      <c r="D93" s="111"/>
    </row>
    <row r="94" spans="1:5" x14ac:dyDescent="0.2">
      <c r="A94" s="112"/>
      <c r="B94" s="173"/>
      <c r="C94" s="111"/>
      <c r="D94" s="111"/>
    </row>
    <row r="95" spans="1:5" x14ac:dyDescent="0.2">
      <c r="A95" s="112"/>
      <c r="B95" s="173"/>
      <c r="C95" s="111"/>
      <c r="D95" s="111"/>
    </row>
    <row r="96" spans="1:5" x14ac:dyDescent="0.2">
      <c r="A96" s="112"/>
      <c r="B96" s="173"/>
      <c r="C96" s="111"/>
      <c r="D96" s="111"/>
    </row>
    <row r="97" spans="1:4" x14ac:dyDescent="0.2">
      <c r="A97" s="112"/>
      <c r="B97" s="173"/>
      <c r="C97" s="111"/>
      <c r="D97" s="111"/>
    </row>
    <row r="98" spans="1:4" x14ac:dyDescent="0.2">
      <c r="A98" s="112"/>
      <c r="B98" s="173"/>
      <c r="C98" s="111"/>
      <c r="D98" s="111"/>
    </row>
    <row r="99" spans="1:4" x14ac:dyDescent="0.2">
      <c r="A99" s="112"/>
      <c r="B99" s="173"/>
      <c r="C99" s="111"/>
      <c r="D99" s="111"/>
    </row>
    <row r="100" spans="1:4" x14ac:dyDescent="0.2">
      <c r="A100" s="112"/>
      <c r="B100" s="173"/>
      <c r="C100" s="111"/>
      <c r="D100" s="111"/>
    </row>
    <row r="101" spans="1:4" x14ac:dyDescent="0.2">
      <c r="A101" s="112"/>
      <c r="B101" s="173"/>
      <c r="C101" s="111"/>
      <c r="D101" s="111"/>
    </row>
    <row r="102" spans="1:4" x14ac:dyDescent="0.2">
      <c r="A102" s="112"/>
      <c r="B102" s="173"/>
      <c r="C102" s="111"/>
      <c r="D102" s="111"/>
    </row>
    <row r="103" spans="1:4" x14ac:dyDescent="0.2">
      <c r="A103" s="112"/>
      <c r="B103" s="173"/>
      <c r="C103" s="111"/>
      <c r="D103" s="111"/>
    </row>
    <row r="104" spans="1:4" x14ac:dyDescent="0.2">
      <c r="A104" s="112"/>
      <c r="B104" s="173"/>
      <c r="C104" s="111"/>
      <c r="D104" s="111"/>
    </row>
    <row r="105" spans="1:4" x14ac:dyDescent="0.2">
      <c r="A105" s="112"/>
      <c r="B105" s="173"/>
      <c r="C105" s="111"/>
      <c r="D105" s="111"/>
    </row>
    <row r="106" spans="1:4" x14ac:dyDescent="0.2">
      <c r="A106" s="112"/>
      <c r="B106" s="173"/>
      <c r="C106" s="111"/>
      <c r="D106" s="111"/>
    </row>
    <row r="107" spans="1:4" x14ac:dyDescent="0.2">
      <c r="A107" s="113"/>
      <c r="B107" s="173"/>
      <c r="C107" s="111"/>
      <c r="D107" s="111"/>
    </row>
    <row r="108" spans="1:4" x14ac:dyDescent="0.2">
      <c r="A108" s="113"/>
      <c r="B108" s="173"/>
      <c r="C108" s="111"/>
      <c r="D108" s="111"/>
    </row>
    <row r="109" spans="1:4" x14ac:dyDescent="0.2">
      <c r="A109" s="113"/>
      <c r="B109" s="173"/>
      <c r="C109" s="111"/>
      <c r="D109" s="111"/>
    </row>
    <row r="110" spans="1:4" x14ac:dyDescent="0.2">
      <c r="A110" s="113"/>
      <c r="B110" s="173"/>
      <c r="C110" s="111"/>
      <c r="D110" s="111"/>
    </row>
    <row r="111" spans="1:4" x14ac:dyDescent="0.2">
      <c r="A111" s="113"/>
      <c r="B111" s="173"/>
      <c r="C111" s="111"/>
      <c r="D111" s="111"/>
    </row>
    <row r="112" spans="1:4" x14ac:dyDescent="0.2">
      <c r="A112" s="113"/>
      <c r="B112" s="173"/>
      <c r="C112" s="111"/>
      <c r="D112" s="111"/>
    </row>
    <row r="113" spans="1:4" x14ac:dyDescent="0.2">
      <c r="A113" s="113"/>
      <c r="B113" s="173"/>
      <c r="C113" s="111"/>
      <c r="D113" s="111"/>
    </row>
    <row r="114" spans="1:4" x14ac:dyDescent="0.2">
      <c r="A114" s="113"/>
      <c r="B114" s="173"/>
      <c r="C114" s="111"/>
      <c r="D114" s="111"/>
    </row>
    <row r="115" spans="1:4" x14ac:dyDescent="0.2">
      <c r="A115" s="113"/>
      <c r="B115" s="173"/>
      <c r="C115" s="111"/>
      <c r="D115" s="111"/>
    </row>
    <row r="116" spans="1:4" x14ac:dyDescent="0.2">
      <c r="A116" s="113"/>
      <c r="B116" s="173"/>
      <c r="C116" s="111"/>
      <c r="D116" s="111"/>
    </row>
    <row r="117" spans="1:4" x14ac:dyDescent="0.2">
      <c r="A117" s="113"/>
      <c r="B117" s="173"/>
      <c r="C117" s="111"/>
      <c r="D117" s="111"/>
    </row>
    <row r="118" spans="1:4" x14ac:dyDescent="0.2">
      <c r="A118" s="113"/>
      <c r="B118" s="173"/>
      <c r="C118" s="111"/>
      <c r="D118" s="111"/>
    </row>
    <row r="119" spans="1:4" x14ac:dyDescent="0.2">
      <c r="A119" s="113"/>
      <c r="B119" s="173"/>
      <c r="C119" s="111"/>
      <c r="D119" s="111"/>
    </row>
    <row r="120" spans="1:4" x14ac:dyDescent="0.2">
      <c r="A120" s="113"/>
      <c r="B120" s="173"/>
      <c r="C120" s="111"/>
      <c r="D120" s="111"/>
    </row>
    <row r="121" spans="1:4" x14ac:dyDescent="0.2">
      <c r="A121" s="113"/>
      <c r="B121" s="173"/>
      <c r="C121" s="111"/>
      <c r="D121" s="111"/>
    </row>
    <row r="122" spans="1:4" x14ac:dyDescent="0.2">
      <c r="A122" s="113"/>
      <c r="B122" s="173"/>
      <c r="C122" s="111"/>
      <c r="D122" s="111"/>
    </row>
    <row r="123" spans="1:4" x14ac:dyDescent="0.2">
      <c r="A123" s="113"/>
      <c r="B123" s="173"/>
      <c r="C123" s="111"/>
      <c r="D123" s="111"/>
    </row>
    <row r="124" spans="1:4" x14ac:dyDescent="0.2">
      <c r="A124" s="113"/>
      <c r="B124" s="173"/>
      <c r="C124" s="111"/>
      <c r="D124" s="111"/>
    </row>
    <row r="125" spans="1:4" x14ac:dyDescent="0.2">
      <c r="A125" s="113"/>
      <c r="B125" s="173"/>
      <c r="C125" s="111"/>
      <c r="D125" s="111"/>
    </row>
    <row r="126" spans="1:4" x14ac:dyDescent="0.2">
      <c r="A126" s="113"/>
      <c r="B126" s="173"/>
      <c r="C126" s="111"/>
      <c r="D126" s="111"/>
    </row>
    <row r="127" spans="1:4" x14ac:dyDescent="0.2">
      <c r="A127" s="113"/>
      <c r="B127" s="173"/>
      <c r="C127" s="111"/>
      <c r="D127" s="111"/>
    </row>
    <row r="128" spans="1:4" x14ac:dyDescent="0.2">
      <c r="A128" s="113"/>
      <c r="B128" s="173"/>
      <c r="C128" s="111"/>
      <c r="D128" s="111"/>
    </row>
    <row r="129" spans="1:4" x14ac:dyDescent="0.2">
      <c r="A129" s="113"/>
      <c r="B129" s="173"/>
      <c r="C129" s="111"/>
      <c r="D129" s="111"/>
    </row>
    <row r="130" spans="1:4" x14ac:dyDescent="0.2">
      <c r="A130" s="113"/>
      <c r="B130" s="173"/>
      <c r="C130" s="111"/>
      <c r="D130" s="111"/>
    </row>
    <row r="131" spans="1:4" x14ac:dyDescent="0.2">
      <c r="A131" s="113"/>
      <c r="B131" s="173"/>
      <c r="C131" s="111"/>
      <c r="D131" s="111"/>
    </row>
    <row r="132" spans="1:4" x14ac:dyDescent="0.2">
      <c r="A132" s="113"/>
      <c r="B132" s="173"/>
      <c r="C132" s="111"/>
      <c r="D132" s="111"/>
    </row>
    <row r="133" spans="1:4" x14ac:dyDescent="0.2">
      <c r="A133" s="113"/>
      <c r="B133" s="173"/>
      <c r="C133" s="111"/>
      <c r="D133" s="111"/>
    </row>
    <row r="134" spans="1:4" x14ac:dyDescent="0.2">
      <c r="A134" s="113"/>
      <c r="B134" s="173"/>
      <c r="C134" s="111"/>
      <c r="D134" s="111"/>
    </row>
    <row r="135" spans="1:4" x14ac:dyDescent="0.2">
      <c r="A135" s="113"/>
      <c r="B135" s="173"/>
      <c r="C135" s="111"/>
      <c r="D135" s="111"/>
    </row>
    <row r="136" spans="1:4" x14ac:dyDescent="0.2">
      <c r="A136" s="113"/>
      <c r="B136" s="173"/>
      <c r="C136" s="111"/>
      <c r="D136" s="111"/>
    </row>
    <row r="137" spans="1:4" x14ac:dyDescent="0.2">
      <c r="A137" s="113"/>
      <c r="B137" s="173"/>
      <c r="C137" s="111"/>
      <c r="D137" s="111"/>
    </row>
    <row r="138" spans="1:4" x14ac:dyDescent="0.2">
      <c r="A138" s="113"/>
      <c r="B138" s="173"/>
      <c r="C138" s="111"/>
      <c r="D138" s="111"/>
    </row>
    <row r="139" spans="1:4" x14ac:dyDescent="0.2">
      <c r="A139" s="113"/>
      <c r="B139" s="173"/>
      <c r="C139" s="111"/>
      <c r="D139" s="111"/>
    </row>
    <row r="140" spans="1:4" x14ac:dyDescent="0.2">
      <c r="A140" s="113"/>
      <c r="B140" s="173"/>
      <c r="C140" s="111"/>
      <c r="D140" s="111"/>
    </row>
    <row r="141" spans="1:4" x14ac:dyDescent="0.2">
      <c r="A141" s="113"/>
      <c r="B141" s="173"/>
      <c r="C141" s="111"/>
      <c r="D141" s="111"/>
    </row>
    <row r="142" spans="1:4" x14ac:dyDescent="0.2">
      <c r="A142" s="113"/>
      <c r="B142" s="173"/>
      <c r="C142" s="111"/>
      <c r="D142" s="111"/>
    </row>
    <row r="143" spans="1:4" x14ac:dyDescent="0.2">
      <c r="A143" s="113"/>
      <c r="B143" s="173"/>
      <c r="C143" s="111"/>
      <c r="D143" s="111"/>
    </row>
    <row r="144" spans="1:4" x14ac:dyDescent="0.2">
      <c r="A144" s="113"/>
      <c r="B144" s="173"/>
      <c r="C144" s="111"/>
      <c r="D144" s="111"/>
    </row>
    <row r="145" spans="1:4" x14ac:dyDescent="0.2">
      <c r="A145" s="113"/>
      <c r="B145" s="173"/>
      <c r="C145" s="111"/>
      <c r="D145" s="111"/>
    </row>
    <row r="146" spans="1:4" x14ac:dyDescent="0.2">
      <c r="A146" s="113"/>
      <c r="B146" s="173"/>
      <c r="C146" s="111"/>
      <c r="D146" s="111"/>
    </row>
    <row r="147" spans="1:4" x14ac:dyDescent="0.2">
      <c r="A147" s="113"/>
      <c r="B147" s="173"/>
      <c r="C147" s="111"/>
      <c r="D147" s="111"/>
    </row>
    <row r="148" spans="1:4" x14ac:dyDescent="0.2">
      <c r="A148" s="113"/>
      <c r="B148" s="173"/>
      <c r="C148" s="111"/>
      <c r="D148" s="111"/>
    </row>
    <row r="149" spans="1:4" x14ac:dyDescent="0.2">
      <c r="A149" s="113"/>
      <c r="B149" s="173"/>
      <c r="C149" s="111"/>
      <c r="D149" s="111"/>
    </row>
    <row r="150" spans="1:4" x14ac:dyDescent="0.2">
      <c r="A150" s="113"/>
      <c r="B150" s="173"/>
      <c r="C150" s="111"/>
      <c r="D150" s="111"/>
    </row>
    <row r="151" spans="1:4" x14ac:dyDescent="0.2">
      <c r="A151" s="113"/>
      <c r="B151" s="173"/>
      <c r="C151" s="111"/>
      <c r="D151" s="111"/>
    </row>
    <row r="152" spans="1:4" x14ac:dyDescent="0.2">
      <c r="A152" s="113"/>
      <c r="B152" s="173"/>
      <c r="C152" s="111"/>
      <c r="D152" s="111"/>
    </row>
    <row r="153" spans="1:4" x14ac:dyDescent="0.2">
      <c r="A153" s="113"/>
      <c r="B153" s="173"/>
      <c r="C153" s="111"/>
      <c r="D153" s="111"/>
    </row>
    <row r="154" spans="1:4" x14ac:dyDescent="0.2">
      <c r="A154" s="113"/>
      <c r="B154" s="173"/>
      <c r="C154" s="111"/>
      <c r="D154" s="111"/>
    </row>
    <row r="155" spans="1:4" x14ac:dyDescent="0.2">
      <c r="A155" s="113"/>
      <c r="B155" s="173"/>
      <c r="C155" s="111"/>
      <c r="D155" s="111"/>
    </row>
    <row r="156" spans="1:4" x14ac:dyDescent="0.2">
      <c r="A156" s="113"/>
      <c r="B156" s="173"/>
      <c r="C156" s="111"/>
      <c r="D156" s="111"/>
    </row>
    <row r="157" spans="1:4" x14ac:dyDescent="0.2">
      <c r="A157" s="113"/>
      <c r="B157" s="173"/>
      <c r="C157" s="111"/>
      <c r="D157" s="111"/>
    </row>
    <row r="158" spans="1:4" x14ac:dyDescent="0.2">
      <c r="A158" s="113"/>
      <c r="B158" s="173"/>
      <c r="C158" s="111"/>
      <c r="D158" s="111"/>
    </row>
    <row r="159" spans="1:4" x14ac:dyDescent="0.2">
      <c r="A159" s="113"/>
      <c r="B159" s="173"/>
      <c r="C159" s="111"/>
      <c r="D159" s="111"/>
    </row>
    <row r="160" spans="1:4" x14ac:dyDescent="0.2">
      <c r="A160" s="113"/>
      <c r="B160" s="173"/>
      <c r="C160" s="111"/>
      <c r="D160" s="111"/>
    </row>
    <row r="161" spans="1:4" x14ac:dyDescent="0.2">
      <c r="A161" s="113"/>
      <c r="B161" s="173"/>
      <c r="C161" s="111"/>
      <c r="D161" s="111"/>
    </row>
    <row r="162" spans="1:4" x14ac:dyDescent="0.2">
      <c r="A162" s="113"/>
      <c r="B162" s="173"/>
      <c r="C162" s="111"/>
      <c r="D162" s="111"/>
    </row>
    <row r="163" spans="1:4" x14ac:dyDescent="0.2">
      <c r="A163" s="113"/>
      <c r="B163" s="173"/>
      <c r="C163" s="111"/>
      <c r="D163" s="111"/>
    </row>
    <row r="164" spans="1:4" x14ac:dyDescent="0.2">
      <c r="A164" s="113"/>
      <c r="B164" s="173"/>
      <c r="C164" s="111"/>
      <c r="D164" s="111"/>
    </row>
    <row r="165" spans="1:4" x14ac:dyDescent="0.2">
      <c r="A165" s="113"/>
      <c r="B165" s="173"/>
      <c r="C165" s="111"/>
      <c r="D165" s="111"/>
    </row>
    <row r="166" spans="1:4" x14ac:dyDescent="0.2">
      <c r="A166" s="113"/>
      <c r="B166" s="173"/>
      <c r="C166" s="111"/>
      <c r="D166" s="111"/>
    </row>
    <row r="167" spans="1:4" x14ac:dyDescent="0.2">
      <c r="A167" s="113"/>
      <c r="B167" s="173"/>
      <c r="C167" s="111"/>
      <c r="D167" s="111"/>
    </row>
    <row r="168" spans="1:4" x14ac:dyDescent="0.2">
      <c r="A168" s="113"/>
      <c r="B168" s="173"/>
      <c r="C168" s="111"/>
      <c r="D168" s="111"/>
    </row>
    <row r="169" spans="1:4" x14ac:dyDescent="0.2">
      <c r="A169" s="113"/>
      <c r="B169" s="173"/>
      <c r="C169" s="111"/>
      <c r="D169" s="111"/>
    </row>
    <row r="170" spans="1:4" x14ac:dyDescent="0.2">
      <c r="A170" s="113"/>
      <c r="B170" s="173"/>
      <c r="C170" s="111"/>
      <c r="D170" s="111"/>
    </row>
    <row r="171" spans="1:4" x14ac:dyDescent="0.2">
      <c r="A171" s="113"/>
      <c r="B171" s="173"/>
      <c r="C171" s="111"/>
      <c r="D171" s="111"/>
    </row>
    <row r="172" spans="1:4" x14ac:dyDescent="0.2">
      <c r="A172" s="113"/>
      <c r="B172" s="173"/>
      <c r="C172" s="111"/>
      <c r="D172" s="111"/>
    </row>
    <row r="173" spans="1:4" x14ac:dyDescent="0.2">
      <c r="A173" s="113"/>
      <c r="B173" s="173"/>
      <c r="C173" s="111"/>
      <c r="D173" s="111"/>
    </row>
    <row r="174" spans="1:4" x14ac:dyDescent="0.2">
      <c r="A174" s="113"/>
      <c r="B174" s="173"/>
      <c r="C174" s="111"/>
      <c r="D174" s="111"/>
    </row>
    <row r="175" spans="1:4" x14ac:dyDescent="0.2">
      <c r="A175" s="113"/>
      <c r="B175" s="173"/>
      <c r="C175" s="111"/>
      <c r="D175" s="111"/>
    </row>
    <row r="176" spans="1:4" x14ac:dyDescent="0.2">
      <c r="A176" s="113"/>
      <c r="B176" s="173"/>
      <c r="C176" s="111"/>
      <c r="D176" s="111"/>
    </row>
    <row r="177" spans="1:4" x14ac:dyDescent="0.2">
      <c r="A177" s="113"/>
      <c r="B177" s="173"/>
      <c r="C177" s="111"/>
      <c r="D177" s="111"/>
    </row>
    <row r="178" spans="1:4" x14ac:dyDescent="0.2">
      <c r="A178" s="113"/>
      <c r="B178" s="173"/>
      <c r="C178" s="111"/>
      <c r="D178" s="111"/>
    </row>
    <row r="179" spans="1:4" x14ac:dyDescent="0.2">
      <c r="A179" s="113"/>
      <c r="B179" s="173"/>
      <c r="C179" s="111"/>
      <c r="D179" s="111"/>
    </row>
    <row r="180" spans="1:4" x14ac:dyDescent="0.2">
      <c r="A180" s="113"/>
      <c r="B180" s="173"/>
      <c r="C180" s="111"/>
      <c r="D180" s="111"/>
    </row>
    <row r="181" spans="1:4" x14ac:dyDescent="0.2">
      <c r="A181" s="113"/>
      <c r="B181" s="173"/>
      <c r="C181" s="111"/>
      <c r="D181" s="111"/>
    </row>
    <row r="182" spans="1:4" x14ac:dyDescent="0.2">
      <c r="A182" s="113"/>
      <c r="B182" s="173"/>
      <c r="C182" s="111"/>
      <c r="D182" s="111"/>
    </row>
    <row r="183" spans="1:4" x14ac:dyDescent="0.2">
      <c r="A183" s="113"/>
      <c r="B183" s="173"/>
      <c r="C183" s="111"/>
      <c r="D183" s="111"/>
    </row>
    <row r="184" spans="1:4" x14ac:dyDescent="0.2">
      <c r="A184" s="113"/>
      <c r="B184" s="173"/>
      <c r="C184" s="111"/>
      <c r="D184" s="111"/>
    </row>
    <row r="185" spans="1:4" x14ac:dyDescent="0.2">
      <c r="A185" s="113"/>
      <c r="B185" s="173"/>
      <c r="C185" s="111"/>
      <c r="D185" s="111"/>
    </row>
    <row r="186" spans="1:4" x14ac:dyDescent="0.2">
      <c r="A186" s="113"/>
      <c r="B186" s="173"/>
      <c r="C186" s="111"/>
      <c r="D186" s="111"/>
    </row>
    <row r="187" spans="1:4" x14ac:dyDescent="0.2">
      <c r="A187" s="113"/>
      <c r="B187" s="173"/>
      <c r="C187" s="111"/>
      <c r="D187" s="111"/>
    </row>
    <row r="188" spans="1:4" x14ac:dyDescent="0.2">
      <c r="A188" s="113"/>
      <c r="B188" s="173"/>
      <c r="C188" s="111"/>
      <c r="D188" s="111"/>
    </row>
    <row r="189" spans="1:4" x14ac:dyDescent="0.2">
      <c r="A189" s="113"/>
      <c r="B189" s="173"/>
      <c r="C189" s="111"/>
      <c r="D189" s="111"/>
    </row>
    <row r="190" spans="1:4" x14ac:dyDescent="0.2">
      <c r="A190" s="113"/>
      <c r="B190" s="173"/>
      <c r="C190" s="111"/>
      <c r="D190" s="111"/>
    </row>
    <row r="191" spans="1:4" x14ac:dyDescent="0.2">
      <c r="A191" s="113"/>
      <c r="B191" s="173"/>
      <c r="C191" s="111"/>
      <c r="D191" s="111"/>
    </row>
    <row r="192" spans="1:4" x14ac:dyDescent="0.2">
      <c r="A192" s="113"/>
      <c r="B192" s="173"/>
      <c r="C192" s="111"/>
      <c r="D192" s="111"/>
    </row>
    <row r="193" spans="1:4" x14ac:dyDescent="0.2">
      <c r="A193" s="113"/>
      <c r="B193" s="173"/>
      <c r="C193" s="111"/>
      <c r="D193" s="111"/>
    </row>
    <row r="194" spans="1:4" x14ac:dyDescent="0.2">
      <c r="A194" s="113"/>
      <c r="B194" s="173"/>
      <c r="C194" s="111"/>
      <c r="D194" s="111"/>
    </row>
    <row r="195" spans="1:4" x14ac:dyDescent="0.2">
      <c r="A195" s="113"/>
      <c r="B195" s="173"/>
      <c r="C195" s="111"/>
      <c r="D195" s="111"/>
    </row>
    <row r="196" spans="1:4" x14ac:dyDescent="0.2">
      <c r="A196" s="113"/>
      <c r="B196" s="173"/>
      <c r="C196" s="111"/>
      <c r="D196" s="111"/>
    </row>
    <row r="197" spans="1:4" x14ac:dyDescent="0.2">
      <c r="A197" s="113"/>
      <c r="B197" s="173"/>
      <c r="C197" s="111"/>
      <c r="D197" s="111"/>
    </row>
    <row r="198" spans="1:4" x14ac:dyDescent="0.2">
      <c r="A198" s="113"/>
      <c r="B198" s="173"/>
      <c r="C198" s="111"/>
      <c r="D198" s="111"/>
    </row>
    <row r="199" spans="1:4" x14ac:dyDescent="0.2">
      <c r="A199" s="113"/>
      <c r="B199" s="173"/>
      <c r="C199" s="111"/>
      <c r="D199" s="111"/>
    </row>
    <row r="200" spans="1:4" x14ac:dyDescent="0.2">
      <c r="A200" s="113"/>
      <c r="B200" s="173"/>
      <c r="C200" s="111"/>
      <c r="D200" s="111"/>
    </row>
    <row r="201" spans="1:4" x14ac:dyDescent="0.2">
      <c r="A201" s="113"/>
      <c r="B201" s="173"/>
      <c r="C201" s="111"/>
      <c r="D201" s="111"/>
    </row>
    <row r="202" spans="1:4" x14ac:dyDescent="0.2">
      <c r="A202" s="113"/>
      <c r="B202" s="173"/>
      <c r="C202" s="111"/>
      <c r="D202" s="111"/>
    </row>
    <row r="203" spans="1:4" x14ac:dyDescent="0.2">
      <c r="A203" s="113"/>
      <c r="B203" s="173"/>
      <c r="C203" s="111"/>
      <c r="D203" s="111"/>
    </row>
    <row r="204" spans="1:4" x14ac:dyDescent="0.2">
      <c r="A204" s="113"/>
      <c r="B204" s="173"/>
      <c r="C204" s="111"/>
      <c r="D204" s="111"/>
    </row>
    <row r="205" spans="1:4" x14ac:dyDescent="0.2">
      <c r="A205" s="113"/>
      <c r="B205" s="173"/>
      <c r="C205" s="111"/>
      <c r="D205" s="111"/>
    </row>
    <row r="206" spans="1:4" x14ac:dyDescent="0.2">
      <c r="A206" s="113"/>
      <c r="B206" s="173"/>
      <c r="C206" s="111"/>
      <c r="D206" s="111"/>
    </row>
    <row r="207" spans="1:4" x14ac:dyDescent="0.2">
      <c r="A207" s="113"/>
      <c r="B207" s="173"/>
      <c r="C207" s="111"/>
      <c r="D207" s="111"/>
    </row>
    <row r="208" spans="1:4" x14ac:dyDescent="0.2">
      <c r="A208" s="113"/>
      <c r="B208" s="173"/>
      <c r="C208" s="111"/>
      <c r="D208" s="111"/>
    </row>
    <row r="209" spans="1:4" x14ac:dyDescent="0.2">
      <c r="A209" s="113"/>
      <c r="B209" s="173"/>
      <c r="C209" s="111"/>
      <c r="D209" s="111"/>
    </row>
    <row r="210" spans="1:4" x14ac:dyDescent="0.2">
      <c r="A210" s="113"/>
      <c r="B210" s="173"/>
      <c r="C210" s="111"/>
      <c r="D210" s="111"/>
    </row>
    <row r="211" spans="1:4" x14ac:dyDescent="0.2">
      <c r="A211" s="113"/>
      <c r="B211" s="173"/>
      <c r="C211" s="111"/>
      <c r="D211" s="111"/>
    </row>
    <row r="212" spans="1:4" x14ac:dyDescent="0.2">
      <c r="A212" s="113"/>
      <c r="B212" s="173"/>
      <c r="C212" s="111"/>
      <c r="D212" s="111"/>
    </row>
    <row r="213" spans="1:4" x14ac:dyDescent="0.2">
      <c r="A213" s="113"/>
      <c r="B213" s="173"/>
      <c r="C213" s="111"/>
      <c r="D213" s="111"/>
    </row>
    <row r="214" spans="1:4" x14ac:dyDescent="0.2">
      <c r="A214" s="113"/>
      <c r="B214" s="173"/>
      <c r="C214" s="111"/>
      <c r="D214" s="111"/>
    </row>
    <row r="215" spans="1:4" x14ac:dyDescent="0.2">
      <c r="A215" s="113"/>
      <c r="B215" s="173"/>
      <c r="C215" s="111"/>
      <c r="D215" s="111"/>
    </row>
    <row r="216" spans="1:4" x14ac:dyDescent="0.2">
      <c r="A216" s="113"/>
      <c r="B216" s="173"/>
      <c r="C216" s="111"/>
      <c r="D216" s="111"/>
    </row>
    <row r="217" spans="1:4" x14ac:dyDescent="0.2">
      <c r="A217" s="113"/>
      <c r="B217" s="173"/>
      <c r="C217" s="111"/>
      <c r="D217" s="111"/>
    </row>
    <row r="218" spans="1:4" x14ac:dyDescent="0.2">
      <c r="A218" s="113"/>
      <c r="B218" s="173"/>
      <c r="C218" s="111"/>
      <c r="D218" s="111"/>
    </row>
    <row r="219" spans="1:4" x14ac:dyDescent="0.2">
      <c r="A219" s="113"/>
      <c r="B219" s="173"/>
      <c r="C219" s="111"/>
      <c r="D219" s="111"/>
    </row>
    <row r="220" spans="1:4" x14ac:dyDescent="0.2">
      <c r="A220" s="113"/>
      <c r="B220" s="173"/>
      <c r="C220" s="111"/>
      <c r="D220" s="111"/>
    </row>
    <row r="221" spans="1:4" x14ac:dyDescent="0.2">
      <c r="A221" s="113"/>
      <c r="B221" s="173"/>
      <c r="C221" s="111"/>
      <c r="D221" s="111"/>
    </row>
    <row r="222" spans="1:4" x14ac:dyDescent="0.2">
      <c r="A222" s="114"/>
      <c r="B222" s="173"/>
      <c r="C222" s="111"/>
      <c r="D222" s="111"/>
    </row>
    <row r="223" spans="1:4" x14ac:dyDescent="0.2">
      <c r="A223" s="114"/>
      <c r="B223" s="173"/>
      <c r="C223" s="111"/>
      <c r="D223" s="111"/>
    </row>
    <row r="224" spans="1:4" x14ac:dyDescent="0.2">
      <c r="A224" s="114"/>
      <c r="B224" s="173"/>
      <c r="C224" s="111"/>
      <c r="D224" s="111"/>
    </row>
    <row r="225" spans="1:4" x14ac:dyDescent="0.2">
      <c r="A225" s="114"/>
      <c r="B225" s="173"/>
      <c r="C225" s="111"/>
      <c r="D225" s="111"/>
    </row>
    <row r="226" spans="1:4" x14ac:dyDescent="0.2">
      <c r="A226" s="114"/>
      <c r="B226" s="173"/>
      <c r="C226" s="111"/>
      <c r="D226" s="111"/>
    </row>
    <row r="227" spans="1:4" x14ac:dyDescent="0.2">
      <c r="A227" s="114"/>
      <c r="B227" s="173"/>
      <c r="C227" s="111"/>
      <c r="D227" s="111"/>
    </row>
    <row r="228" spans="1:4" x14ac:dyDescent="0.2">
      <c r="A228" s="114"/>
      <c r="B228" s="173"/>
      <c r="C228" s="111"/>
      <c r="D228" s="111"/>
    </row>
    <row r="229" spans="1:4" x14ac:dyDescent="0.2">
      <c r="A229" s="114"/>
      <c r="B229" s="173"/>
      <c r="C229" s="111"/>
      <c r="D229" s="111"/>
    </row>
    <row r="230" spans="1:4" x14ac:dyDescent="0.2">
      <c r="A230" s="114"/>
      <c r="B230" s="173"/>
      <c r="C230" s="111"/>
      <c r="D230" s="111"/>
    </row>
    <row r="231" spans="1:4" x14ac:dyDescent="0.2">
      <c r="A231" s="114"/>
      <c r="B231" s="173"/>
      <c r="C231" s="111"/>
      <c r="D231" s="111"/>
    </row>
    <row r="232" spans="1:4" x14ac:dyDescent="0.2">
      <c r="A232" s="114"/>
      <c r="B232" s="173"/>
      <c r="C232" s="111"/>
      <c r="D232" s="111"/>
    </row>
    <row r="233" spans="1:4" x14ac:dyDescent="0.2">
      <c r="A233" s="114"/>
      <c r="B233" s="173"/>
      <c r="C233" s="111"/>
      <c r="D233" s="111"/>
    </row>
    <row r="234" spans="1:4" x14ac:dyDescent="0.2">
      <c r="A234" s="114"/>
      <c r="B234" s="173"/>
      <c r="C234" s="111"/>
      <c r="D234" s="111"/>
    </row>
    <row r="235" spans="1:4" x14ac:dyDescent="0.2">
      <c r="A235" s="114"/>
      <c r="B235" s="173"/>
      <c r="C235" s="111"/>
      <c r="D235" s="111"/>
    </row>
    <row r="236" spans="1:4" x14ac:dyDescent="0.2">
      <c r="A236" s="114"/>
      <c r="B236" s="173"/>
      <c r="C236" s="111"/>
      <c r="D236" s="111"/>
    </row>
    <row r="237" spans="1:4" x14ac:dyDescent="0.2">
      <c r="A237" s="114"/>
      <c r="B237" s="173"/>
      <c r="C237" s="111"/>
      <c r="D237" s="111"/>
    </row>
    <row r="238" spans="1:4" x14ac:dyDescent="0.2">
      <c r="A238" s="114"/>
      <c r="B238" s="173"/>
      <c r="C238" s="111"/>
      <c r="D238" s="111"/>
    </row>
    <row r="239" spans="1:4" x14ac:dyDescent="0.2">
      <c r="A239" s="114"/>
      <c r="B239" s="173"/>
      <c r="C239" s="111"/>
      <c r="D239" s="111"/>
    </row>
    <row r="240" spans="1:4" x14ac:dyDescent="0.2">
      <c r="A240" s="114"/>
      <c r="B240" s="173"/>
      <c r="C240" s="111"/>
      <c r="D240" s="111"/>
    </row>
    <row r="241" spans="1:4" x14ac:dyDescent="0.2">
      <c r="A241" s="114"/>
      <c r="B241" s="173"/>
      <c r="C241" s="111"/>
      <c r="D241" s="111"/>
    </row>
    <row r="242" spans="1:4" x14ac:dyDescent="0.2">
      <c r="A242" s="114"/>
      <c r="B242" s="173"/>
      <c r="C242" s="111"/>
      <c r="D242" s="111"/>
    </row>
    <row r="243" spans="1:4" x14ac:dyDescent="0.2">
      <c r="A243" s="114"/>
      <c r="B243" s="173"/>
      <c r="C243" s="111"/>
      <c r="D243" s="111"/>
    </row>
    <row r="244" spans="1:4" x14ac:dyDescent="0.2">
      <c r="A244" s="114"/>
      <c r="B244" s="173"/>
      <c r="C244" s="111"/>
      <c r="D244" s="111"/>
    </row>
    <row r="245" spans="1:4" x14ac:dyDescent="0.2">
      <c r="A245" s="114"/>
      <c r="B245" s="173"/>
      <c r="C245" s="111"/>
      <c r="D245" s="111"/>
    </row>
    <row r="246" spans="1:4" x14ac:dyDescent="0.2">
      <c r="A246" s="114"/>
      <c r="B246" s="173"/>
      <c r="C246" s="111"/>
      <c r="D246" s="111"/>
    </row>
    <row r="247" spans="1:4" x14ac:dyDescent="0.2">
      <c r="A247" s="114"/>
      <c r="B247" s="173"/>
      <c r="C247" s="111"/>
      <c r="D247" s="111"/>
    </row>
    <row r="248" spans="1:4" x14ac:dyDescent="0.2">
      <c r="A248" s="114"/>
      <c r="B248" s="173"/>
      <c r="C248" s="111"/>
      <c r="D248" s="111"/>
    </row>
    <row r="249" spans="1:4" x14ac:dyDescent="0.2">
      <c r="A249" s="114"/>
      <c r="B249" s="173"/>
      <c r="C249" s="111"/>
      <c r="D249" s="111"/>
    </row>
    <row r="250" spans="1:4" x14ac:dyDescent="0.2">
      <c r="A250" s="114"/>
      <c r="B250" s="173"/>
      <c r="C250" s="111"/>
      <c r="D250" s="111"/>
    </row>
    <row r="251" spans="1:4" x14ac:dyDescent="0.2">
      <c r="A251" s="114"/>
      <c r="B251" s="173"/>
      <c r="C251" s="111"/>
      <c r="D251" s="111"/>
    </row>
    <row r="252" spans="1:4" x14ac:dyDescent="0.2">
      <c r="A252" s="114"/>
      <c r="B252" s="173"/>
      <c r="C252" s="111"/>
      <c r="D252" s="111"/>
    </row>
    <row r="253" spans="1:4" x14ac:dyDescent="0.2">
      <c r="A253" s="114"/>
      <c r="B253" s="173"/>
      <c r="C253" s="111"/>
      <c r="D253" s="111"/>
    </row>
    <row r="254" spans="1:4" x14ac:dyDescent="0.2">
      <c r="A254" s="114"/>
      <c r="B254" s="173"/>
      <c r="C254" s="111"/>
      <c r="D254" s="111"/>
    </row>
    <row r="255" spans="1:4" x14ac:dyDescent="0.2">
      <c r="A255" s="114"/>
      <c r="B255" s="173"/>
      <c r="C255" s="111"/>
      <c r="D255" s="111"/>
    </row>
    <row r="256" spans="1:4" x14ac:dyDescent="0.2">
      <c r="A256" s="114"/>
      <c r="B256" s="173"/>
      <c r="C256" s="111"/>
      <c r="D256" s="111"/>
    </row>
    <row r="257" spans="1:4" x14ac:dyDescent="0.2">
      <c r="A257" s="114"/>
      <c r="B257" s="173"/>
      <c r="C257" s="111"/>
      <c r="D257" s="111"/>
    </row>
    <row r="258" spans="1:4" x14ac:dyDescent="0.2">
      <c r="A258" s="114"/>
      <c r="B258" s="173"/>
      <c r="C258" s="111"/>
      <c r="D258" s="111"/>
    </row>
    <row r="259" spans="1:4" x14ac:dyDescent="0.2">
      <c r="A259" s="114"/>
      <c r="B259" s="173"/>
      <c r="C259" s="111"/>
      <c r="D259" s="111"/>
    </row>
    <row r="260" spans="1:4" x14ac:dyDescent="0.2">
      <c r="A260" s="114"/>
      <c r="B260" s="173"/>
      <c r="C260" s="111"/>
      <c r="D260" s="111"/>
    </row>
    <row r="261" spans="1:4" x14ac:dyDescent="0.2">
      <c r="A261" s="114"/>
      <c r="B261" s="173"/>
      <c r="C261" s="111"/>
      <c r="D261" s="111"/>
    </row>
    <row r="262" spans="1:4" x14ac:dyDescent="0.2">
      <c r="A262" s="114"/>
      <c r="B262" s="173"/>
      <c r="C262" s="111"/>
      <c r="D262" s="111"/>
    </row>
    <row r="263" spans="1:4" x14ac:dyDescent="0.2">
      <c r="A263" s="114"/>
      <c r="B263" s="173"/>
      <c r="C263" s="111"/>
      <c r="D263" s="111"/>
    </row>
    <row r="264" spans="1:4" x14ac:dyDescent="0.2">
      <c r="A264" s="114"/>
      <c r="B264" s="173"/>
      <c r="C264" s="111"/>
      <c r="D264" s="111"/>
    </row>
    <row r="265" spans="1:4" x14ac:dyDescent="0.2">
      <c r="A265" s="114"/>
      <c r="B265" s="173"/>
      <c r="C265" s="111"/>
      <c r="D265" s="111"/>
    </row>
    <row r="266" spans="1:4" x14ac:dyDescent="0.2">
      <c r="A266" s="114"/>
      <c r="B266" s="173"/>
      <c r="C266" s="111"/>
      <c r="D266" s="111"/>
    </row>
    <row r="267" spans="1:4" x14ac:dyDescent="0.2">
      <c r="A267" s="114"/>
      <c r="B267" s="173"/>
      <c r="C267" s="111"/>
      <c r="D267" s="111"/>
    </row>
    <row r="268" spans="1:4" x14ac:dyDescent="0.2">
      <c r="A268" s="114"/>
      <c r="B268" s="173"/>
      <c r="C268" s="111"/>
      <c r="D268" s="111"/>
    </row>
    <row r="269" spans="1:4" x14ac:dyDescent="0.2">
      <c r="A269" s="114"/>
      <c r="B269" s="173"/>
      <c r="C269" s="111"/>
      <c r="D269" s="111"/>
    </row>
    <row r="270" spans="1:4" x14ac:dyDescent="0.2">
      <c r="A270" s="114"/>
      <c r="B270" s="173"/>
      <c r="C270" s="111"/>
      <c r="D270" s="111"/>
    </row>
    <row r="271" spans="1:4" x14ac:dyDescent="0.2">
      <c r="A271" s="114"/>
      <c r="B271" s="173"/>
      <c r="C271" s="111"/>
      <c r="D271" s="111"/>
    </row>
    <row r="272" spans="1:4" x14ac:dyDescent="0.2">
      <c r="A272" s="114"/>
      <c r="B272" s="173"/>
      <c r="C272" s="111"/>
      <c r="D272" s="111"/>
    </row>
    <row r="273" spans="1:4" x14ac:dyDescent="0.2">
      <c r="A273" s="114"/>
      <c r="B273" s="173"/>
      <c r="C273" s="111"/>
      <c r="D273" s="111"/>
    </row>
    <row r="274" spans="1:4" x14ac:dyDescent="0.2">
      <c r="A274" s="114"/>
      <c r="B274" s="173"/>
      <c r="C274" s="111"/>
      <c r="D274" s="111"/>
    </row>
    <row r="275" spans="1:4" x14ac:dyDescent="0.2">
      <c r="A275" s="114"/>
      <c r="B275" s="173"/>
      <c r="C275" s="111"/>
      <c r="D275" s="111"/>
    </row>
    <row r="276" spans="1:4" x14ac:dyDescent="0.2">
      <c r="A276" s="114"/>
      <c r="B276" s="173"/>
      <c r="C276" s="111"/>
      <c r="D276" s="111"/>
    </row>
    <row r="277" spans="1:4" x14ac:dyDescent="0.2">
      <c r="A277" s="114"/>
      <c r="B277" s="173"/>
      <c r="C277" s="111"/>
      <c r="D277" s="111"/>
    </row>
    <row r="278" spans="1:4" x14ac:dyDescent="0.2">
      <c r="A278" s="114"/>
      <c r="B278" s="173"/>
      <c r="C278" s="111"/>
      <c r="D278" s="111"/>
    </row>
    <row r="279" spans="1:4" x14ac:dyDescent="0.2">
      <c r="A279" s="114"/>
      <c r="B279" s="173"/>
      <c r="C279" s="111"/>
      <c r="D279" s="111"/>
    </row>
    <row r="280" spans="1:4" x14ac:dyDescent="0.2">
      <c r="A280" s="114"/>
      <c r="B280" s="173"/>
      <c r="C280" s="111"/>
      <c r="D280" s="111"/>
    </row>
    <row r="281" spans="1:4" x14ac:dyDescent="0.2">
      <c r="A281" s="114"/>
      <c r="B281" s="173"/>
      <c r="C281" s="111"/>
      <c r="D281" s="111"/>
    </row>
    <row r="282" spans="1:4" x14ac:dyDescent="0.2">
      <c r="A282" s="114"/>
      <c r="B282" s="173"/>
      <c r="C282" s="111"/>
      <c r="D282" s="111"/>
    </row>
    <row r="283" spans="1:4" x14ac:dyDescent="0.2">
      <c r="A283" s="114"/>
      <c r="B283" s="173"/>
      <c r="C283" s="111"/>
      <c r="D283" s="111"/>
    </row>
    <row r="284" spans="1:4" x14ac:dyDescent="0.2">
      <c r="A284" s="114"/>
      <c r="B284" s="173"/>
      <c r="C284" s="111"/>
      <c r="D284" s="111"/>
    </row>
    <row r="285" spans="1:4" x14ac:dyDescent="0.2">
      <c r="A285" s="114"/>
      <c r="B285" s="173"/>
      <c r="C285" s="111"/>
      <c r="D285" s="111"/>
    </row>
    <row r="286" spans="1:4" x14ac:dyDescent="0.2">
      <c r="A286" s="114"/>
      <c r="B286" s="173"/>
      <c r="C286" s="111"/>
      <c r="D286" s="111"/>
    </row>
    <row r="287" spans="1:4" x14ac:dyDescent="0.2">
      <c r="A287" s="114"/>
      <c r="B287" s="173"/>
      <c r="C287" s="111"/>
      <c r="D287" s="111"/>
    </row>
    <row r="288" spans="1:4" x14ac:dyDescent="0.2">
      <c r="A288" s="114"/>
      <c r="B288" s="173"/>
      <c r="C288" s="111"/>
      <c r="D288" s="111"/>
    </row>
    <row r="289" spans="1:4" x14ac:dyDescent="0.2">
      <c r="A289" s="114"/>
      <c r="B289" s="173"/>
      <c r="C289" s="111"/>
      <c r="D289" s="111"/>
    </row>
    <row r="290" spans="1:4" x14ac:dyDescent="0.2">
      <c r="A290" s="114"/>
      <c r="B290" s="173"/>
      <c r="C290" s="111"/>
      <c r="D290" s="111"/>
    </row>
    <row r="291" spans="1:4" x14ac:dyDescent="0.2">
      <c r="A291" s="114"/>
      <c r="B291" s="173"/>
      <c r="C291" s="111"/>
      <c r="D291" s="111"/>
    </row>
    <row r="292" spans="1:4" x14ac:dyDescent="0.2">
      <c r="A292" s="114"/>
      <c r="B292" s="173"/>
      <c r="C292" s="111"/>
      <c r="D292" s="111"/>
    </row>
    <row r="293" spans="1:4" x14ac:dyDescent="0.2">
      <c r="A293" s="114"/>
      <c r="B293" s="173"/>
      <c r="C293" s="111"/>
      <c r="D293" s="111"/>
    </row>
    <row r="294" spans="1:4" x14ac:dyDescent="0.2">
      <c r="A294" s="114"/>
      <c r="B294" s="173"/>
      <c r="C294" s="111"/>
      <c r="D294" s="111"/>
    </row>
    <row r="295" spans="1:4" x14ac:dyDescent="0.2">
      <c r="A295" s="114"/>
      <c r="B295" s="173"/>
      <c r="C295" s="111"/>
      <c r="D295" s="111"/>
    </row>
    <row r="296" spans="1:4" x14ac:dyDescent="0.2">
      <c r="A296" s="114"/>
      <c r="B296" s="173"/>
      <c r="C296" s="111"/>
      <c r="D296" s="111"/>
    </row>
    <row r="297" spans="1:4" x14ac:dyDescent="0.2">
      <c r="A297" s="114"/>
      <c r="B297" s="173"/>
      <c r="C297" s="111"/>
      <c r="D297" s="111"/>
    </row>
    <row r="298" spans="1:4" x14ac:dyDescent="0.2">
      <c r="A298" s="114"/>
      <c r="B298" s="173"/>
      <c r="C298" s="111"/>
      <c r="D298" s="111"/>
    </row>
    <row r="299" spans="1:4" x14ac:dyDescent="0.2">
      <c r="A299" s="114"/>
      <c r="B299" s="173"/>
      <c r="C299" s="111"/>
      <c r="D299" s="111"/>
    </row>
    <row r="300" spans="1:4" x14ac:dyDescent="0.2">
      <c r="A300" s="114"/>
      <c r="B300" s="173"/>
      <c r="C300" s="111"/>
      <c r="D300" s="111"/>
    </row>
    <row r="301" spans="1:4" x14ac:dyDescent="0.2">
      <c r="A301" s="114"/>
      <c r="B301" s="173"/>
      <c r="C301" s="111"/>
      <c r="D301" s="111"/>
    </row>
    <row r="302" spans="1:4" x14ac:dyDescent="0.2">
      <c r="A302" s="114"/>
      <c r="B302" s="173"/>
      <c r="C302" s="111"/>
      <c r="D302" s="111"/>
    </row>
    <row r="303" spans="1:4" x14ac:dyDescent="0.2">
      <c r="A303" s="114"/>
      <c r="B303" s="173"/>
      <c r="C303" s="111"/>
      <c r="D303" s="111"/>
    </row>
    <row r="304" spans="1:4" x14ac:dyDescent="0.2">
      <c r="A304" s="114"/>
      <c r="B304" s="173"/>
      <c r="C304" s="111"/>
      <c r="D304" s="111"/>
    </row>
    <row r="305" spans="1:4" x14ac:dyDescent="0.2">
      <c r="A305" s="114"/>
      <c r="B305" s="173"/>
      <c r="C305" s="111"/>
      <c r="D305" s="111"/>
    </row>
    <row r="306" spans="1:4" x14ac:dyDescent="0.2">
      <c r="A306" s="114"/>
      <c r="B306" s="173"/>
      <c r="C306" s="111"/>
      <c r="D306" s="111"/>
    </row>
    <row r="307" spans="1:4" x14ac:dyDescent="0.2">
      <c r="A307" s="114"/>
      <c r="B307" s="173"/>
      <c r="C307" s="111"/>
      <c r="D307" s="111"/>
    </row>
    <row r="308" spans="1:4" x14ac:dyDescent="0.2">
      <c r="A308" s="114"/>
      <c r="B308" s="173"/>
      <c r="C308" s="111"/>
      <c r="D308" s="111"/>
    </row>
    <row r="309" spans="1:4" x14ac:dyDescent="0.2">
      <c r="A309" s="114"/>
      <c r="B309" s="173"/>
      <c r="C309" s="111"/>
      <c r="D309" s="111"/>
    </row>
    <row r="310" spans="1:4" x14ac:dyDescent="0.2">
      <c r="A310" s="114"/>
      <c r="B310" s="173"/>
      <c r="C310" s="111"/>
      <c r="D310" s="111"/>
    </row>
    <row r="311" spans="1:4" x14ac:dyDescent="0.2">
      <c r="A311" s="114"/>
      <c r="B311" s="173"/>
      <c r="C311" s="111"/>
      <c r="D311" s="111"/>
    </row>
    <row r="312" spans="1:4" x14ac:dyDescent="0.2">
      <c r="A312" s="114"/>
      <c r="B312" s="173"/>
      <c r="C312" s="111"/>
      <c r="D312" s="111"/>
    </row>
    <row r="313" spans="1:4" x14ac:dyDescent="0.2">
      <c r="A313" s="114"/>
      <c r="B313" s="173"/>
      <c r="C313" s="111"/>
      <c r="D313" s="111"/>
    </row>
    <row r="314" spans="1:4" x14ac:dyDescent="0.2">
      <c r="A314" s="114"/>
      <c r="B314" s="173"/>
      <c r="C314" s="111"/>
      <c r="D314" s="111"/>
    </row>
    <row r="315" spans="1:4" x14ac:dyDescent="0.2">
      <c r="A315" s="114"/>
      <c r="B315" s="173"/>
      <c r="C315" s="111"/>
      <c r="D315" s="111"/>
    </row>
    <row r="316" spans="1:4" x14ac:dyDescent="0.2">
      <c r="A316" s="114"/>
      <c r="B316" s="173"/>
      <c r="C316" s="111"/>
      <c r="D316" s="111"/>
    </row>
    <row r="317" spans="1:4" x14ac:dyDescent="0.2">
      <c r="A317" s="114"/>
      <c r="B317" s="173"/>
      <c r="C317" s="111"/>
      <c r="D317" s="111"/>
    </row>
    <row r="318" spans="1:4" x14ac:dyDescent="0.2">
      <c r="A318" s="114"/>
      <c r="B318" s="173"/>
      <c r="C318" s="111"/>
      <c r="D318" s="111"/>
    </row>
    <row r="319" spans="1:4" x14ac:dyDescent="0.2">
      <c r="A319" s="114"/>
      <c r="B319" s="173"/>
      <c r="C319" s="111"/>
      <c r="D319" s="111"/>
    </row>
    <row r="320" spans="1:4" x14ac:dyDescent="0.2">
      <c r="A320" s="114"/>
      <c r="B320" s="173"/>
      <c r="C320" s="111"/>
      <c r="D320" s="111"/>
    </row>
    <row r="321" spans="1:4" x14ac:dyDescent="0.2">
      <c r="A321" s="114"/>
      <c r="B321" s="173"/>
      <c r="C321" s="111"/>
      <c r="D321" s="111"/>
    </row>
    <row r="322" spans="1:4" x14ac:dyDescent="0.2">
      <c r="A322" s="114"/>
      <c r="B322" s="173"/>
      <c r="C322" s="111"/>
      <c r="D322" s="111"/>
    </row>
    <row r="323" spans="1:4" x14ac:dyDescent="0.2">
      <c r="A323" s="114"/>
      <c r="B323" s="173"/>
      <c r="C323" s="111"/>
      <c r="D323" s="111"/>
    </row>
    <row r="324" spans="1:4" x14ac:dyDescent="0.2">
      <c r="A324" s="114"/>
      <c r="B324" s="173"/>
      <c r="C324" s="111"/>
      <c r="D324" s="111"/>
    </row>
    <row r="325" spans="1:4" x14ac:dyDescent="0.2">
      <c r="A325" s="114"/>
      <c r="B325" s="173"/>
      <c r="C325" s="111"/>
      <c r="D325" s="111"/>
    </row>
    <row r="326" spans="1:4" x14ac:dyDescent="0.2">
      <c r="A326" s="114"/>
      <c r="B326" s="173"/>
      <c r="C326" s="111"/>
      <c r="D326" s="111"/>
    </row>
    <row r="327" spans="1:4" x14ac:dyDescent="0.2">
      <c r="A327" s="114"/>
      <c r="B327" s="173"/>
      <c r="C327" s="111"/>
      <c r="D327" s="111"/>
    </row>
    <row r="328" spans="1:4" x14ac:dyDescent="0.2">
      <c r="A328" s="114"/>
      <c r="B328" s="173"/>
      <c r="C328" s="111"/>
      <c r="D328" s="111"/>
    </row>
    <row r="329" spans="1:4" x14ac:dyDescent="0.2">
      <c r="A329" s="114"/>
      <c r="B329" s="173"/>
      <c r="C329" s="111"/>
      <c r="D329" s="111"/>
    </row>
    <row r="330" spans="1:4" x14ac:dyDescent="0.2">
      <c r="A330" s="114"/>
      <c r="B330" s="173"/>
      <c r="C330" s="111"/>
      <c r="D330" s="111"/>
    </row>
    <row r="331" spans="1:4" x14ac:dyDescent="0.2">
      <c r="A331" s="114"/>
      <c r="B331" s="173"/>
      <c r="C331" s="111"/>
      <c r="D331" s="111"/>
    </row>
    <row r="332" spans="1:4" x14ac:dyDescent="0.2">
      <c r="A332" s="114"/>
      <c r="B332" s="173"/>
      <c r="C332" s="111"/>
      <c r="D332" s="111"/>
    </row>
    <row r="333" spans="1:4" x14ac:dyDescent="0.2">
      <c r="A333" s="114"/>
      <c r="B333" s="173"/>
      <c r="C333" s="111"/>
      <c r="D333" s="111"/>
    </row>
    <row r="334" spans="1:4" x14ac:dyDescent="0.2">
      <c r="A334" s="114"/>
      <c r="B334" s="173"/>
      <c r="C334" s="111"/>
      <c r="D334" s="111"/>
    </row>
    <row r="335" spans="1:4" x14ac:dyDescent="0.2">
      <c r="A335" s="114"/>
      <c r="B335" s="173"/>
      <c r="C335" s="111"/>
      <c r="D335" s="111"/>
    </row>
    <row r="336" spans="1:4" x14ac:dyDescent="0.2">
      <c r="A336" s="114"/>
      <c r="B336" s="173"/>
      <c r="C336" s="111"/>
      <c r="D336" s="111"/>
    </row>
    <row r="337" spans="1:4" x14ac:dyDescent="0.2">
      <c r="A337" s="114"/>
      <c r="B337" s="173"/>
      <c r="C337" s="111"/>
      <c r="D337" s="111"/>
    </row>
    <row r="338" spans="1:4" x14ac:dyDescent="0.2">
      <c r="A338" s="114"/>
      <c r="B338" s="173"/>
      <c r="C338" s="111"/>
      <c r="D338" s="111"/>
    </row>
    <row r="339" spans="1:4" x14ac:dyDescent="0.2">
      <c r="A339" s="114"/>
      <c r="B339" s="173"/>
      <c r="C339" s="111"/>
      <c r="D339" s="111"/>
    </row>
    <row r="340" spans="1:4" x14ac:dyDescent="0.2">
      <c r="A340" s="114"/>
      <c r="B340" s="173"/>
      <c r="C340" s="111"/>
      <c r="D340" s="111"/>
    </row>
    <row r="341" spans="1:4" x14ac:dyDescent="0.2">
      <c r="A341" s="114"/>
      <c r="B341" s="173"/>
      <c r="C341" s="111"/>
      <c r="D341" s="111"/>
    </row>
    <row r="342" spans="1:4" x14ac:dyDescent="0.2">
      <c r="A342" s="114"/>
      <c r="B342" s="173"/>
      <c r="C342" s="111"/>
      <c r="D342" s="111"/>
    </row>
    <row r="343" spans="1:4" x14ac:dyDescent="0.2">
      <c r="A343" s="114"/>
      <c r="B343" s="173"/>
      <c r="C343" s="111"/>
      <c r="D343" s="111"/>
    </row>
    <row r="344" spans="1:4" x14ac:dyDescent="0.2">
      <c r="A344" s="114"/>
      <c r="B344" s="173"/>
      <c r="C344" s="111"/>
      <c r="D344" s="111"/>
    </row>
    <row r="345" spans="1:4" x14ac:dyDescent="0.2">
      <c r="A345" s="114"/>
      <c r="B345" s="173"/>
      <c r="C345" s="111"/>
      <c r="D345" s="111"/>
    </row>
    <row r="346" spans="1:4" x14ac:dyDescent="0.2">
      <c r="A346" s="114"/>
      <c r="B346" s="173"/>
      <c r="C346" s="111"/>
      <c r="D346" s="111"/>
    </row>
    <row r="347" spans="1:4" x14ac:dyDescent="0.2">
      <c r="A347" s="114"/>
      <c r="B347" s="173"/>
      <c r="C347" s="111"/>
      <c r="D347" s="111"/>
    </row>
    <row r="348" spans="1:4" x14ac:dyDescent="0.2">
      <c r="A348" s="114"/>
      <c r="B348" s="173"/>
      <c r="C348" s="111"/>
      <c r="D348" s="111"/>
    </row>
    <row r="349" spans="1:4" x14ac:dyDescent="0.2">
      <c r="A349" s="114"/>
      <c r="B349" s="173"/>
      <c r="C349" s="111"/>
      <c r="D349" s="111"/>
    </row>
    <row r="350" spans="1:4" x14ac:dyDescent="0.2">
      <c r="A350" s="114"/>
      <c r="B350" s="173"/>
      <c r="C350" s="111"/>
      <c r="D350" s="111"/>
    </row>
    <row r="351" spans="1:4" x14ac:dyDescent="0.2">
      <c r="A351" s="114"/>
      <c r="B351" s="173"/>
      <c r="C351" s="111"/>
      <c r="D351" s="111"/>
    </row>
    <row r="352" spans="1:4" x14ac:dyDescent="0.2">
      <c r="A352" s="114"/>
      <c r="B352" s="173"/>
      <c r="C352" s="111"/>
      <c r="D352" s="111"/>
    </row>
    <row r="353" spans="1:4" x14ac:dyDescent="0.2">
      <c r="A353" s="114"/>
      <c r="B353" s="173"/>
      <c r="C353" s="111"/>
      <c r="D353" s="111"/>
    </row>
    <row r="354" spans="1:4" x14ac:dyDescent="0.2">
      <c r="A354" s="114"/>
      <c r="B354" s="173"/>
      <c r="C354" s="111"/>
      <c r="D354" s="111"/>
    </row>
    <row r="355" spans="1:4" x14ac:dyDescent="0.2">
      <c r="A355" s="114"/>
      <c r="B355" s="173"/>
      <c r="C355" s="111"/>
      <c r="D355" s="111"/>
    </row>
    <row r="356" spans="1:4" x14ac:dyDescent="0.2">
      <c r="A356" s="114"/>
      <c r="B356" s="173"/>
      <c r="C356" s="111"/>
      <c r="D356" s="111"/>
    </row>
    <row r="357" spans="1:4" x14ac:dyDescent="0.2">
      <c r="A357" s="114"/>
      <c r="B357" s="173"/>
      <c r="C357" s="111"/>
      <c r="D357" s="111"/>
    </row>
    <row r="358" spans="1:4" x14ac:dyDescent="0.2">
      <c r="A358" s="114"/>
      <c r="B358" s="173"/>
      <c r="C358" s="111"/>
      <c r="D358" s="111"/>
    </row>
    <row r="359" spans="1:4" x14ac:dyDescent="0.2">
      <c r="A359" s="114"/>
      <c r="B359" s="173"/>
      <c r="C359" s="111"/>
      <c r="D359" s="111"/>
    </row>
    <row r="360" spans="1:4" x14ac:dyDescent="0.2">
      <c r="A360" s="114"/>
      <c r="B360" s="173"/>
      <c r="C360" s="111"/>
      <c r="D360" s="111"/>
    </row>
    <row r="361" spans="1:4" x14ac:dyDescent="0.2">
      <c r="A361" s="114"/>
      <c r="B361" s="173"/>
      <c r="C361" s="111"/>
      <c r="D361" s="111"/>
    </row>
    <row r="362" spans="1:4" x14ac:dyDescent="0.2">
      <c r="A362" s="114"/>
      <c r="B362" s="173"/>
      <c r="C362" s="111"/>
      <c r="D362" s="111"/>
    </row>
    <row r="363" spans="1:4" x14ac:dyDescent="0.2">
      <c r="A363" s="114"/>
      <c r="B363" s="173"/>
      <c r="C363" s="111"/>
      <c r="D363" s="111"/>
    </row>
    <row r="364" spans="1:4" x14ac:dyDescent="0.2">
      <c r="A364" s="114"/>
      <c r="B364" s="173"/>
      <c r="C364" s="111"/>
      <c r="D364" s="111"/>
    </row>
    <row r="365" spans="1:4" x14ac:dyDescent="0.2">
      <c r="A365" s="114"/>
      <c r="B365" s="173"/>
      <c r="C365" s="111"/>
      <c r="D365" s="111"/>
    </row>
    <row r="366" spans="1:4" x14ac:dyDescent="0.2">
      <c r="A366" s="114"/>
      <c r="B366" s="173"/>
      <c r="C366" s="111"/>
      <c r="D366" s="111"/>
    </row>
    <row r="367" spans="1:4" x14ac:dyDescent="0.2">
      <c r="A367" s="114"/>
      <c r="B367" s="173"/>
      <c r="C367" s="111"/>
      <c r="D367" s="111"/>
    </row>
    <row r="368" spans="1:4" x14ac:dyDescent="0.2">
      <c r="A368" s="114"/>
      <c r="B368" s="173"/>
      <c r="C368" s="111"/>
      <c r="D368" s="111"/>
    </row>
    <row r="369" spans="1:4" x14ac:dyDescent="0.2">
      <c r="A369" s="114"/>
      <c r="B369" s="173"/>
      <c r="C369" s="111"/>
      <c r="D369" s="111"/>
    </row>
    <row r="370" spans="1:4" x14ac:dyDescent="0.2">
      <c r="A370" s="114"/>
      <c r="B370" s="173"/>
      <c r="C370" s="111"/>
      <c r="D370" s="111"/>
    </row>
    <row r="371" spans="1:4" x14ac:dyDescent="0.2">
      <c r="A371" s="114"/>
      <c r="B371" s="173"/>
      <c r="C371" s="111"/>
      <c r="D371" s="111"/>
    </row>
    <row r="372" spans="1:4" x14ac:dyDescent="0.2">
      <c r="A372" s="114"/>
      <c r="B372" s="173"/>
      <c r="C372" s="111"/>
      <c r="D372" s="111"/>
    </row>
    <row r="373" spans="1:4" x14ac:dyDescent="0.2">
      <c r="A373" s="114"/>
      <c r="B373" s="173"/>
      <c r="C373" s="111"/>
      <c r="D373" s="111"/>
    </row>
    <row r="374" spans="1:4" x14ac:dyDescent="0.2">
      <c r="A374" s="114"/>
      <c r="B374" s="173"/>
      <c r="C374" s="111"/>
      <c r="D374" s="111"/>
    </row>
    <row r="375" spans="1:4" x14ac:dyDescent="0.2">
      <c r="A375" s="114"/>
      <c r="B375" s="173"/>
      <c r="C375" s="111"/>
      <c r="D375" s="111"/>
    </row>
    <row r="376" spans="1:4" x14ac:dyDescent="0.2">
      <c r="A376" s="114"/>
      <c r="B376" s="173"/>
      <c r="C376" s="111"/>
      <c r="D376" s="111"/>
    </row>
    <row r="377" spans="1:4" x14ac:dyDescent="0.2">
      <c r="A377" s="114"/>
      <c r="B377" s="173"/>
      <c r="C377" s="111"/>
      <c r="D377" s="111"/>
    </row>
    <row r="378" spans="1:4" x14ac:dyDescent="0.2">
      <c r="A378" s="114"/>
      <c r="B378" s="173"/>
      <c r="C378" s="111"/>
      <c r="D378" s="111"/>
    </row>
    <row r="379" spans="1:4" x14ac:dyDescent="0.2">
      <c r="A379" s="114"/>
      <c r="B379" s="173"/>
      <c r="C379" s="111"/>
      <c r="D379" s="111"/>
    </row>
    <row r="380" spans="1:4" x14ac:dyDescent="0.2">
      <c r="A380" s="114"/>
      <c r="B380" s="173"/>
      <c r="C380" s="111"/>
      <c r="D380" s="111"/>
    </row>
    <row r="381" spans="1:4" x14ac:dyDescent="0.2">
      <c r="A381" s="114"/>
      <c r="B381" s="173"/>
      <c r="C381" s="111"/>
      <c r="D381" s="111"/>
    </row>
    <row r="382" spans="1:4" x14ac:dyDescent="0.2">
      <c r="A382" s="114"/>
      <c r="B382" s="173"/>
      <c r="C382" s="111"/>
      <c r="D382" s="111"/>
    </row>
    <row r="383" spans="1:4" x14ac:dyDescent="0.2">
      <c r="A383" s="114"/>
      <c r="B383" s="173"/>
      <c r="C383" s="111"/>
      <c r="D383" s="111"/>
    </row>
    <row r="384" spans="1:4" x14ac:dyDescent="0.2">
      <c r="A384" s="114"/>
      <c r="B384" s="173"/>
      <c r="C384" s="111"/>
      <c r="D384" s="111"/>
    </row>
    <row r="385" spans="1:4" x14ac:dyDescent="0.2">
      <c r="A385" s="114"/>
      <c r="B385" s="173"/>
      <c r="C385" s="111"/>
      <c r="D385" s="111"/>
    </row>
    <row r="386" spans="1:4" x14ac:dyDescent="0.2">
      <c r="A386" s="114"/>
      <c r="B386" s="173"/>
      <c r="C386" s="111"/>
      <c r="D386" s="111"/>
    </row>
    <row r="387" spans="1:4" x14ac:dyDescent="0.2">
      <c r="A387" s="114"/>
      <c r="B387" s="173"/>
      <c r="C387" s="111"/>
      <c r="D387" s="111"/>
    </row>
    <row r="388" spans="1:4" x14ac:dyDescent="0.2">
      <c r="A388" s="114"/>
      <c r="B388" s="173"/>
      <c r="C388" s="111"/>
      <c r="D388" s="111"/>
    </row>
    <row r="389" spans="1:4" x14ac:dyDescent="0.2">
      <c r="A389" s="114"/>
      <c r="B389" s="173"/>
      <c r="C389" s="111"/>
      <c r="D389" s="111"/>
    </row>
    <row r="390" spans="1:4" x14ac:dyDescent="0.2">
      <c r="A390" s="114"/>
      <c r="B390" s="173"/>
      <c r="C390" s="111"/>
      <c r="D390" s="111"/>
    </row>
    <row r="391" spans="1:4" x14ac:dyDescent="0.2">
      <c r="A391" s="114"/>
      <c r="B391" s="173"/>
      <c r="C391" s="111"/>
      <c r="D391" s="111"/>
    </row>
    <row r="392" spans="1:4" x14ac:dyDescent="0.2">
      <c r="A392" s="114"/>
      <c r="B392" s="173"/>
      <c r="C392" s="111"/>
      <c r="D392" s="111"/>
    </row>
    <row r="393" spans="1:4" x14ac:dyDescent="0.2">
      <c r="A393" s="114"/>
      <c r="B393" s="173"/>
      <c r="C393" s="111"/>
      <c r="D393" s="111"/>
    </row>
    <row r="394" spans="1:4" x14ac:dyDescent="0.2">
      <c r="A394" s="114"/>
      <c r="B394" s="173"/>
      <c r="C394" s="111"/>
      <c r="D394" s="111"/>
    </row>
    <row r="395" spans="1:4" x14ac:dyDescent="0.2">
      <c r="A395" s="114"/>
      <c r="B395" s="173"/>
      <c r="C395" s="111"/>
      <c r="D395" s="111"/>
    </row>
    <row r="396" spans="1:4" x14ac:dyDescent="0.2">
      <c r="A396" s="114"/>
      <c r="B396" s="173"/>
      <c r="C396" s="111"/>
      <c r="D396" s="111"/>
    </row>
    <row r="397" spans="1:4" x14ac:dyDescent="0.2">
      <c r="A397" s="114"/>
      <c r="B397" s="173"/>
      <c r="C397" s="111"/>
      <c r="D397" s="111"/>
    </row>
    <row r="398" spans="1:4" x14ac:dyDescent="0.2">
      <c r="A398" s="114"/>
      <c r="B398" s="173"/>
      <c r="C398" s="111"/>
      <c r="D398" s="111"/>
    </row>
    <row r="399" spans="1:4" x14ac:dyDescent="0.2">
      <c r="A399" s="114"/>
      <c r="B399" s="173"/>
      <c r="C399" s="111"/>
      <c r="D399" s="111"/>
    </row>
    <row r="400" spans="1:4" x14ac:dyDescent="0.2">
      <c r="A400" s="114"/>
      <c r="B400" s="173"/>
      <c r="C400" s="111"/>
      <c r="D400" s="111"/>
    </row>
    <row r="401" spans="1:4" x14ac:dyDescent="0.2">
      <c r="A401" s="114"/>
      <c r="B401" s="173"/>
      <c r="C401" s="111"/>
      <c r="D401" s="111"/>
    </row>
    <row r="402" spans="1:4" x14ac:dyDescent="0.2">
      <c r="A402" s="114"/>
      <c r="B402" s="173"/>
      <c r="C402" s="111"/>
      <c r="D402" s="111"/>
    </row>
    <row r="403" spans="1:4" x14ac:dyDescent="0.2">
      <c r="A403" s="114"/>
      <c r="B403" s="173"/>
      <c r="C403" s="111"/>
      <c r="D403" s="111"/>
    </row>
    <row r="404" spans="1:4" x14ac:dyDescent="0.2">
      <c r="A404" s="114"/>
      <c r="B404" s="173"/>
      <c r="C404" s="111"/>
      <c r="D404" s="111"/>
    </row>
    <row r="405" spans="1:4" x14ac:dyDescent="0.2">
      <c r="A405" s="114"/>
      <c r="B405" s="173"/>
      <c r="C405" s="111"/>
      <c r="D405" s="111"/>
    </row>
    <row r="406" spans="1:4" x14ac:dyDescent="0.2">
      <c r="A406" s="114"/>
      <c r="B406" s="173"/>
      <c r="C406" s="111"/>
      <c r="D406" s="111"/>
    </row>
    <row r="407" spans="1:4" x14ac:dyDescent="0.2">
      <c r="A407" s="114"/>
      <c r="B407" s="173"/>
      <c r="C407" s="111"/>
      <c r="D407" s="111"/>
    </row>
    <row r="408" spans="1:4" x14ac:dyDescent="0.2">
      <c r="A408" s="114"/>
      <c r="B408" s="173"/>
      <c r="C408" s="111"/>
      <c r="D408" s="111"/>
    </row>
    <row r="409" spans="1:4" x14ac:dyDescent="0.2">
      <c r="A409" s="114"/>
      <c r="B409" s="173"/>
      <c r="C409" s="111"/>
      <c r="D409" s="111"/>
    </row>
    <row r="410" spans="1:4" x14ac:dyDescent="0.2">
      <c r="A410" s="114"/>
      <c r="B410" s="173"/>
      <c r="C410" s="111"/>
      <c r="D410" s="111"/>
    </row>
    <row r="411" spans="1:4" x14ac:dyDescent="0.2">
      <c r="A411" s="114"/>
      <c r="B411" s="173"/>
      <c r="C411" s="111"/>
      <c r="D411" s="111"/>
    </row>
    <row r="412" spans="1:4" x14ac:dyDescent="0.2">
      <c r="A412" s="114"/>
      <c r="B412" s="173"/>
      <c r="C412" s="111"/>
      <c r="D412" s="111"/>
    </row>
    <row r="413" spans="1:4" x14ac:dyDescent="0.2">
      <c r="A413" s="114"/>
      <c r="B413" s="173"/>
      <c r="C413" s="111"/>
      <c r="D413" s="111"/>
    </row>
    <row r="414" spans="1:4" x14ac:dyDescent="0.2">
      <c r="A414" s="114"/>
      <c r="B414" s="173"/>
      <c r="C414" s="111"/>
      <c r="D414" s="111"/>
    </row>
    <row r="415" spans="1:4" x14ac:dyDescent="0.2">
      <c r="A415" s="114"/>
      <c r="B415" s="173"/>
      <c r="C415" s="111"/>
      <c r="D415" s="111"/>
    </row>
    <row r="416" spans="1:4" x14ac:dyDescent="0.2">
      <c r="A416" s="114"/>
      <c r="B416" s="173"/>
      <c r="C416" s="111"/>
      <c r="D416" s="111"/>
    </row>
    <row r="417" spans="1:4" x14ac:dyDescent="0.2">
      <c r="A417" s="114"/>
      <c r="B417" s="173"/>
      <c r="C417" s="111"/>
      <c r="D417" s="111"/>
    </row>
    <row r="418" spans="1:4" x14ac:dyDescent="0.2">
      <c r="A418" s="114"/>
      <c r="B418" s="173"/>
      <c r="C418" s="111"/>
      <c r="D418" s="111"/>
    </row>
    <row r="419" spans="1:4" x14ac:dyDescent="0.2">
      <c r="A419" s="114"/>
      <c r="B419" s="173"/>
      <c r="C419" s="111"/>
      <c r="D419" s="111"/>
    </row>
    <row r="420" spans="1:4" x14ac:dyDescent="0.2">
      <c r="A420" s="114"/>
      <c r="B420" s="173"/>
      <c r="C420" s="111"/>
      <c r="D420" s="111"/>
    </row>
    <row r="421" spans="1:4" x14ac:dyDescent="0.2">
      <c r="A421" s="114"/>
      <c r="B421" s="173"/>
      <c r="C421" s="111"/>
      <c r="D421" s="111"/>
    </row>
    <row r="422" spans="1:4" x14ac:dyDescent="0.2">
      <c r="A422" s="114"/>
      <c r="B422" s="173"/>
      <c r="C422" s="111"/>
      <c r="D422" s="111"/>
    </row>
    <row r="423" spans="1:4" x14ac:dyDescent="0.2">
      <c r="A423" s="114"/>
      <c r="B423" s="173"/>
      <c r="C423" s="111"/>
      <c r="D423" s="111"/>
    </row>
    <row r="424" spans="1:4" x14ac:dyDescent="0.2">
      <c r="A424" s="114"/>
      <c r="B424" s="173"/>
      <c r="C424" s="111"/>
      <c r="D424" s="111"/>
    </row>
    <row r="425" spans="1:4" x14ac:dyDescent="0.2">
      <c r="A425" s="114"/>
      <c r="B425" s="173"/>
      <c r="C425" s="111"/>
      <c r="D425" s="111"/>
    </row>
    <row r="426" spans="1:4" x14ac:dyDescent="0.2">
      <c r="A426" s="114"/>
      <c r="B426" s="173"/>
      <c r="C426" s="111"/>
      <c r="D426" s="111"/>
    </row>
    <row r="427" spans="1:4" x14ac:dyDescent="0.2">
      <c r="A427" s="114"/>
      <c r="B427" s="173"/>
      <c r="C427" s="111"/>
      <c r="D427" s="111"/>
    </row>
    <row r="428" spans="1:4" x14ac:dyDescent="0.2">
      <c r="A428" s="114"/>
      <c r="B428" s="173"/>
      <c r="C428" s="111"/>
      <c r="D428" s="111"/>
    </row>
    <row r="429" spans="1:4" x14ac:dyDescent="0.2">
      <c r="A429" s="114"/>
      <c r="B429" s="173"/>
      <c r="C429" s="111"/>
      <c r="D429" s="111"/>
    </row>
    <row r="430" spans="1:4" x14ac:dyDescent="0.2">
      <c r="A430" s="114"/>
      <c r="B430" s="173"/>
      <c r="C430" s="111"/>
      <c r="D430" s="111"/>
    </row>
    <row r="431" spans="1:4" x14ac:dyDescent="0.2">
      <c r="A431" s="114"/>
      <c r="B431" s="173"/>
      <c r="C431" s="111"/>
      <c r="D431" s="111"/>
    </row>
    <row r="432" spans="1:4" x14ac:dyDescent="0.2">
      <c r="A432" s="114"/>
      <c r="B432" s="173"/>
      <c r="C432" s="111"/>
      <c r="D432" s="111"/>
    </row>
    <row r="433" spans="1:4" x14ac:dyDescent="0.2">
      <c r="A433" s="114"/>
      <c r="B433" s="173"/>
      <c r="C433" s="111"/>
      <c r="D433" s="111"/>
    </row>
    <row r="434" spans="1:4" x14ac:dyDescent="0.2">
      <c r="A434" s="114"/>
      <c r="B434" s="173"/>
      <c r="C434" s="111"/>
      <c r="D434" s="111"/>
    </row>
    <row r="435" spans="1:4" x14ac:dyDescent="0.2">
      <c r="A435" s="114"/>
      <c r="B435" s="173"/>
      <c r="C435" s="111"/>
      <c r="D435" s="111"/>
    </row>
    <row r="436" spans="1:4" x14ac:dyDescent="0.2">
      <c r="A436" s="114"/>
      <c r="B436" s="173"/>
      <c r="C436" s="111"/>
      <c r="D436" s="111"/>
    </row>
    <row r="437" spans="1:4" x14ac:dyDescent="0.2">
      <c r="A437" s="114"/>
      <c r="B437" s="173"/>
      <c r="C437" s="111"/>
      <c r="D437" s="111"/>
    </row>
    <row r="438" spans="1:4" x14ac:dyDescent="0.2">
      <c r="A438" s="114"/>
      <c r="B438" s="173"/>
      <c r="C438" s="111"/>
      <c r="D438" s="111"/>
    </row>
    <row r="439" spans="1:4" x14ac:dyDescent="0.2">
      <c r="A439" s="114"/>
      <c r="B439" s="173"/>
      <c r="C439" s="111"/>
      <c r="D439" s="111"/>
    </row>
    <row r="440" spans="1:4" x14ac:dyDescent="0.2">
      <c r="A440" s="114"/>
      <c r="B440" s="173"/>
      <c r="C440" s="111"/>
      <c r="D440" s="111"/>
    </row>
    <row r="441" spans="1:4" x14ac:dyDescent="0.2">
      <c r="A441" s="114"/>
      <c r="B441" s="173"/>
      <c r="C441" s="111"/>
      <c r="D441" s="111"/>
    </row>
    <row r="442" spans="1:4" x14ac:dyDescent="0.2">
      <c r="A442" s="114"/>
      <c r="B442" s="173"/>
      <c r="C442" s="111"/>
      <c r="D442" s="111"/>
    </row>
    <row r="443" spans="1:4" x14ac:dyDescent="0.2">
      <c r="A443" s="114"/>
      <c r="B443" s="173"/>
      <c r="C443" s="111"/>
      <c r="D443" s="111"/>
    </row>
    <row r="444" spans="1:4" x14ac:dyDescent="0.2">
      <c r="A444" s="114"/>
      <c r="B444" s="173"/>
      <c r="C444" s="111"/>
      <c r="D444" s="111"/>
    </row>
    <row r="445" spans="1:4" x14ac:dyDescent="0.2">
      <c r="A445" s="114"/>
      <c r="B445" s="173"/>
      <c r="C445" s="111"/>
      <c r="D445" s="111"/>
    </row>
    <row r="446" spans="1:4" x14ac:dyDescent="0.2">
      <c r="A446" s="114"/>
      <c r="B446" s="173"/>
      <c r="C446" s="111"/>
      <c r="D446" s="111"/>
    </row>
    <row r="447" spans="1:4" x14ac:dyDescent="0.2">
      <c r="A447" s="114"/>
      <c r="B447" s="173"/>
      <c r="C447" s="111"/>
      <c r="D447" s="111"/>
    </row>
    <row r="448" spans="1:4" x14ac:dyDescent="0.2">
      <c r="A448" s="114"/>
      <c r="B448" s="173"/>
      <c r="C448" s="111"/>
      <c r="D448" s="111"/>
    </row>
    <row r="449" spans="1:4" x14ac:dyDescent="0.2">
      <c r="A449" s="114"/>
      <c r="B449" s="173"/>
      <c r="C449" s="111"/>
      <c r="D449" s="111"/>
    </row>
    <row r="450" spans="1:4" x14ac:dyDescent="0.2">
      <c r="A450" s="114"/>
      <c r="B450" s="173"/>
      <c r="C450" s="111"/>
      <c r="D450" s="111"/>
    </row>
    <row r="451" spans="1:4" x14ac:dyDescent="0.2">
      <c r="A451" s="114"/>
      <c r="B451" s="173"/>
      <c r="C451" s="111"/>
      <c r="D451" s="111"/>
    </row>
    <row r="452" spans="1:4" x14ac:dyDescent="0.2">
      <c r="A452" s="114"/>
      <c r="B452" s="173"/>
      <c r="C452" s="111"/>
      <c r="D452" s="111"/>
    </row>
    <row r="453" spans="1:4" x14ac:dyDescent="0.2">
      <c r="A453" s="114"/>
      <c r="B453" s="173"/>
      <c r="C453" s="111"/>
      <c r="D453" s="111"/>
    </row>
    <row r="454" spans="1:4" x14ac:dyDescent="0.2">
      <c r="A454" s="114"/>
      <c r="B454" s="173"/>
      <c r="C454" s="111"/>
      <c r="D454" s="111"/>
    </row>
    <row r="455" spans="1:4" x14ac:dyDescent="0.2">
      <c r="A455" s="114"/>
      <c r="B455" s="173"/>
      <c r="C455" s="111"/>
      <c r="D455" s="111"/>
    </row>
    <row r="456" spans="1:4" x14ac:dyDescent="0.2">
      <c r="A456" s="114"/>
      <c r="B456" s="173"/>
      <c r="C456" s="111"/>
      <c r="D456" s="111"/>
    </row>
    <row r="457" spans="1:4" x14ac:dyDescent="0.2">
      <c r="A457" s="114"/>
      <c r="B457" s="173"/>
      <c r="C457" s="111"/>
      <c r="D457" s="111"/>
    </row>
    <row r="458" spans="1:4" x14ac:dyDescent="0.2">
      <c r="A458" s="114"/>
      <c r="B458" s="173"/>
      <c r="C458" s="111"/>
      <c r="D458" s="111"/>
    </row>
    <row r="459" spans="1:4" x14ac:dyDescent="0.2">
      <c r="A459" s="114"/>
      <c r="B459" s="173"/>
      <c r="C459" s="111"/>
      <c r="D459" s="111"/>
    </row>
    <row r="460" spans="1:4" x14ac:dyDescent="0.2">
      <c r="A460" s="114"/>
      <c r="B460" s="173"/>
      <c r="C460" s="111"/>
      <c r="D460" s="111"/>
    </row>
    <row r="461" spans="1:4" x14ac:dyDescent="0.2">
      <c r="A461" s="114"/>
      <c r="B461" s="173"/>
      <c r="C461" s="111"/>
      <c r="D461" s="111"/>
    </row>
    <row r="462" spans="1:4" x14ac:dyDescent="0.2">
      <c r="A462" s="114"/>
      <c r="B462" s="173"/>
      <c r="C462" s="111"/>
      <c r="D462" s="111"/>
    </row>
    <row r="463" spans="1:4" x14ac:dyDescent="0.2">
      <c r="A463" s="114"/>
      <c r="B463" s="173"/>
      <c r="C463" s="111"/>
      <c r="D463" s="111"/>
    </row>
    <row r="464" spans="1:4" x14ac:dyDescent="0.2">
      <c r="A464" s="114"/>
      <c r="B464" s="173"/>
      <c r="C464" s="111"/>
      <c r="D464" s="111"/>
    </row>
    <row r="465" spans="1:4" x14ac:dyDescent="0.2">
      <c r="A465" s="114"/>
      <c r="B465" s="173"/>
      <c r="C465" s="111"/>
      <c r="D465" s="111"/>
    </row>
    <row r="466" spans="1:4" x14ac:dyDescent="0.2">
      <c r="A466" s="114"/>
      <c r="B466" s="173"/>
      <c r="C466" s="111"/>
      <c r="D466" s="111"/>
    </row>
    <row r="467" spans="1:4" x14ac:dyDescent="0.2">
      <c r="A467" s="114"/>
      <c r="B467" s="173"/>
      <c r="C467" s="111"/>
      <c r="D467" s="111"/>
    </row>
    <row r="468" spans="1:4" x14ac:dyDescent="0.2">
      <c r="A468" s="114"/>
      <c r="B468" s="173"/>
      <c r="C468" s="111"/>
      <c r="D468" s="111"/>
    </row>
    <row r="469" spans="1:4" x14ac:dyDescent="0.2">
      <c r="A469" s="114"/>
      <c r="B469" s="173"/>
      <c r="C469" s="111"/>
      <c r="D469" s="111"/>
    </row>
    <row r="470" spans="1:4" x14ac:dyDescent="0.2">
      <c r="A470" s="114"/>
      <c r="B470" s="173"/>
      <c r="C470" s="111"/>
      <c r="D470" s="111"/>
    </row>
    <row r="471" spans="1:4" x14ac:dyDescent="0.2">
      <c r="A471" s="114"/>
      <c r="B471" s="173"/>
      <c r="C471" s="111"/>
      <c r="D471" s="111"/>
    </row>
    <row r="472" spans="1:4" x14ac:dyDescent="0.2">
      <c r="A472" s="114"/>
      <c r="B472" s="173"/>
      <c r="C472" s="111"/>
      <c r="D472" s="111"/>
    </row>
    <row r="473" spans="1:4" x14ac:dyDescent="0.2">
      <c r="A473" s="114"/>
      <c r="B473" s="173"/>
      <c r="C473" s="111"/>
      <c r="D473" s="111"/>
    </row>
    <row r="474" spans="1:4" x14ac:dyDescent="0.2">
      <c r="A474" s="114"/>
      <c r="B474" s="173"/>
      <c r="C474" s="111"/>
      <c r="D474" s="111"/>
    </row>
    <row r="475" spans="1:4" x14ac:dyDescent="0.2">
      <c r="A475" s="114"/>
      <c r="B475" s="173"/>
      <c r="C475" s="111"/>
      <c r="D475" s="111"/>
    </row>
    <row r="476" spans="1:4" x14ac:dyDescent="0.2">
      <c r="A476" s="114"/>
      <c r="B476" s="173"/>
      <c r="C476" s="111"/>
      <c r="D476" s="111"/>
    </row>
    <row r="477" spans="1:4" x14ac:dyDescent="0.2">
      <c r="A477" s="114"/>
      <c r="B477" s="173"/>
      <c r="C477" s="111"/>
      <c r="D477" s="111"/>
    </row>
    <row r="478" spans="1:4" x14ac:dyDescent="0.2">
      <c r="A478" s="114"/>
      <c r="B478" s="173"/>
      <c r="C478" s="111"/>
      <c r="D478" s="111"/>
    </row>
    <row r="479" spans="1:4" x14ac:dyDescent="0.2">
      <c r="A479" s="114"/>
      <c r="B479" s="173"/>
      <c r="C479" s="111"/>
      <c r="D479" s="111"/>
    </row>
    <row r="480" spans="1:4" x14ac:dyDescent="0.2">
      <c r="A480" s="114"/>
      <c r="B480" s="173"/>
      <c r="C480" s="111"/>
      <c r="D480" s="111"/>
    </row>
    <row r="481" spans="1:4" x14ac:dyDescent="0.2">
      <c r="A481" s="114"/>
      <c r="B481" s="173"/>
      <c r="C481" s="111"/>
      <c r="D481" s="111"/>
    </row>
    <row r="482" spans="1:4" x14ac:dyDescent="0.2">
      <c r="A482" s="114"/>
      <c r="B482" s="173"/>
      <c r="C482" s="111"/>
      <c r="D482" s="111"/>
    </row>
    <row r="483" spans="1:4" x14ac:dyDescent="0.2">
      <c r="A483" s="114"/>
      <c r="B483" s="173"/>
      <c r="C483" s="111"/>
      <c r="D483" s="111"/>
    </row>
    <row r="484" spans="1:4" x14ac:dyDescent="0.2">
      <c r="A484" s="114"/>
      <c r="B484" s="173"/>
      <c r="C484" s="111"/>
      <c r="D484" s="111"/>
    </row>
    <row r="485" spans="1:4" x14ac:dyDescent="0.2">
      <c r="A485" s="114"/>
      <c r="B485" s="173"/>
      <c r="C485" s="111"/>
      <c r="D485" s="111"/>
    </row>
    <row r="486" spans="1:4" x14ac:dyDescent="0.2">
      <c r="A486" s="114"/>
      <c r="B486" s="173"/>
      <c r="C486" s="111"/>
      <c r="D486" s="111"/>
    </row>
    <row r="487" spans="1:4" x14ac:dyDescent="0.2">
      <c r="A487" s="114"/>
      <c r="B487" s="173"/>
      <c r="C487" s="111"/>
      <c r="D487" s="111"/>
    </row>
    <row r="488" spans="1:4" x14ac:dyDescent="0.2">
      <c r="A488" s="114"/>
      <c r="B488" s="173"/>
      <c r="C488" s="111"/>
      <c r="D488" s="111"/>
    </row>
    <row r="489" spans="1:4" x14ac:dyDescent="0.2">
      <c r="A489" s="114"/>
      <c r="B489" s="173"/>
      <c r="C489" s="111"/>
      <c r="D489" s="111"/>
    </row>
    <row r="490" spans="1:4" x14ac:dyDescent="0.2">
      <c r="A490" s="114"/>
      <c r="B490" s="173"/>
      <c r="C490" s="111"/>
      <c r="D490" s="111"/>
    </row>
    <row r="491" spans="1:4" x14ac:dyDescent="0.2">
      <c r="A491" s="114"/>
      <c r="B491" s="173"/>
      <c r="C491" s="111"/>
      <c r="D491" s="111"/>
    </row>
    <row r="492" spans="1:4" x14ac:dyDescent="0.2">
      <c r="A492" s="114"/>
      <c r="B492" s="173"/>
      <c r="C492" s="111"/>
      <c r="D492" s="111"/>
    </row>
    <row r="493" spans="1:4" x14ac:dyDescent="0.2">
      <c r="A493" s="114"/>
      <c r="B493" s="173"/>
      <c r="C493" s="111"/>
      <c r="D493" s="111"/>
    </row>
    <row r="494" spans="1:4" x14ac:dyDescent="0.2">
      <c r="A494" s="114"/>
      <c r="B494" s="173"/>
      <c r="C494" s="111"/>
      <c r="D494" s="111"/>
    </row>
    <row r="495" spans="1:4" x14ac:dyDescent="0.2">
      <c r="A495" s="114"/>
      <c r="B495" s="173"/>
      <c r="C495" s="111"/>
      <c r="D495" s="111"/>
    </row>
    <row r="496" spans="1:4" x14ac:dyDescent="0.2">
      <c r="A496" s="114"/>
      <c r="B496" s="173"/>
      <c r="C496" s="111"/>
      <c r="D496" s="111"/>
    </row>
    <row r="497" spans="1:4" x14ac:dyDescent="0.2">
      <c r="A497" s="114"/>
      <c r="B497" s="173"/>
      <c r="C497" s="111"/>
      <c r="D497" s="111"/>
    </row>
    <row r="498" spans="1:4" x14ac:dyDescent="0.2">
      <c r="A498" s="114"/>
      <c r="B498" s="173"/>
      <c r="C498" s="111"/>
      <c r="D498" s="111"/>
    </row>
    <row r="499" spans="1:4" x14ac:dyDescent="0.2">
      <c r="A499" s="114"/>
      <c r="B499" s="173"/>
      <c r="C499" s="111"/>
      <c r="D499" s="111"/>
    </row>
    <row r="500" spans="1:4" x14ac:dyDescent="0.2">
      <c r="A500" s="114"/>
      <c r="B500" s="173"/>
      <c r="C500" s="111"/>
      <c r="D500" s="111"/>
    </row>
    <row r="501" spans="1:4" x14ac:dyDescent="0.2">
      <c r="A501" s="114"/>
      <c r="B501" s="173"/>
      <c r="C501" s="111"/>
      <c r="D501" s="111"/>
    </row>
    <row r="502" spans="1:4" x14ac:dyDescent="0.2">
      <c r="A502" s="114"/>
      <c r="B502" s="173"/>
      <c r="C502" s="111"/>
      <c r="D502" s="111"/>
    </row>
    <row r="503" spans="1:4" x14ac:dyDescent="0.2">
      <c r="A503" s="114"/>
      <c r="B503" s="173"/>
      <c r="C503" s="111"/>
      <c r="D503" s="111"/>
    </row>
    <row r="504" spans="1:4" x14ac:dyDescent="0.2">
      <c r="A504" s="114"/>
      <c r="B504" s="173"/>
      <c r="C504" s="111"/>
      <c r="D504" s="111"/>
    </row>
    <row r="505" spans="1:4" x14ac:dyDescent="0.2">
      <c r="A505" s="114"/>
      <c r="B505" s="173"/>
      <c r="C505" s="111"/>
      <c r="D505" s="111"/>
    </row>
    <row r="506" spans="1:4" x14ac:dyDescent="0.2">
      <c r="A506" s="114"/>
      <c r="B506" s="173"/>
      <c r="C506" s="111"/>
      <c r="D506" s="111"/>
    </row>
    <row r="507" spans="1:4" x14ac:dyDescent="0.2">
      <c r="A507" s="114"/>
      <c r="B507" s="173"/>
      <c r="C507" s="111"/>
      <c r="D507" s="111"/>
    </row>
    <row r="508" spans="1:4" x14ac:dyDescent="0.2">
      <c r="A508" s="114"/>
      <c r="B508" s="173"/>
      <c r="C508" s="111"/>
      <c r="D508" s="111"/>
    </row>
    <row r="509" spans="1:4" x14ac:dyDescent="0.2">
      <c r="A509" s="114"/>
      <c r="B509" s="173"/>
      <c r="C509" s="111"/>
      <c r="D509" s="111"/>
    </row>
    <row r="510" spans="1:4" x14ac:dyDescent="0.2">
      <c r="A510" s="114"/>
      <c r="B510" s="173"/>
      <c r="C510" s="111"/>
      <c r="D510" s="111"/>
    </row>
    <row r="511" spans="1:4" x14ac:dyDescent="0.2">
      <c r="A511" s="114"/>
      <c r="B511" s="173"/>
      <c r="C511" s="111"/>
      <c r="D511" s="111"/>
    </row>
    <row r="512" spans="1:4" x14ac:dyDescent="0.2">
      <c r="A512" s="114"/>
      <c r="B512" s="173"/>
      <c r="C512" s="111"/>
      <c r="D512" s="111"/>
    </row>
    <row r="513" spans="1:4" x14ac:dyDescent="0.2">
      <c r="A513" s="114"/>
      <c r="B513" s="173"/>
      <c r="C513" s="111"/>
      <c r="D513" s="111"/>
    </row>
    <row r="514" spans="1:4" x14ac:dyDescent="0.2">
      <c r="A514" s="114"/>
      <c r="B514" s="173"/>
      <c r="C514" s="111"/>
      <c r="D514" s="111"/>
    </row>
    <row r="515" spans="1:4" x14ac:dyDescent="0.2">
      <c r="A515" s="114"/>
      <c r="B515" s="173"/>
      <c r="C515" s="111"/>
      <c r="D515" s="111"/>
    </row>
    <row r="516" spans="1:4" x14ac:dyDescent="0.2">
      <c r="A516" s="114"/>
      <c r="B516" s="173"/>
      <c r="C516" s="111"/>
      <c r="D516" s="111"/>
    </row>
    <row r="517" spans="1:4" x14ac:dyDescent="0.2">
      <c r="A517" s="114"/>
      <c r="B517" s="173"/>
      <c r="C517" s="111"/>
      <c r="D517" s="111"/>
    </row>
    <row r="518" spans="1:4" x14ac:dyDescent="0.2">
      <c r="A518" s="114"/>
      <c r="B518" s="173"/>
      <c r="C518" s="111"/>
      <c r="D518" s="111"/>
    </row>
    <row r="519" spans="1:4" x14ac:dyDescent="0.2">
      <c r="A519" s="114"/>
      <c r="B519" s="173"/>
      <c r="C519" s="111"/>
      <c r="D519" s="111"/>
    </row>
    <row r="520" spans="1:4" x14ac:dyDescent="0.2">
      <c r="A520" s="114"/>
      <c r="B520" s="173"/>
      <c r="C520" s="111"/>
      <c r="D520" s="111"/>
    </row>
    <row r="521" spans="1:4" x14ac:dyDescent="0.2">
      <c r="A521" s="114"/>
      <c r="B521" s="173"/>
      <c r="C521" s="111"/>
      <c r="D521" s="111"/>
    </row>
    <row r="522" spans="1:4" x14ac:dyDescent="0.2">
      <c r="A522" s="114"/>
      <c r="B522" s="173"/>
      <c r="C522" s="111"/>
      <c r="D522" s="111"/>
    </row>
    <row r="523" spans="1:4" x14ac:dyDescent="0.2">
      <c r="A523" s="114"/>
      <c r="B523" s="173"/>
      <c r="C523" s="111"/>
      <c r="D523" s="111"/>
    </row>
    <row r="524" spans="1:4" x14ac:dyDescent="0.2">
      <c r="A524" s="114"/>
      <c r="B524" s="173"/>
      <c r="C524" s="111"/>
      <c r="D524" s="111"/>
    </row>
    <row r="525" spans="1:4" x14ac:dyDescent="0.2">
      <c r="A525" s="114"/>
      <c r="B525" s="173"/>
      <c r="C525" s="111"/>
      <c r="D525" s="111"/>
    </row>
    <row r="526" spans="1:4" x14ac:dyDescent="0.2">
      <c r="A526" s="114"/>
      <c r="B526" s="173"/>
      <c r="C526" s="111"/>
      <c r="D526" s="111"/>
    </row>
    <row r="527" spans="1:4" x14ac:dyDescent="0.2">
      <c r="A527" s="114"/>
      <c r="B527" s="173"/>
      <c r="C527" s="111"/>
      <c r="D527" s="111"/>
    </row>
    <row r="528" spans="1:4" x14ac:dyDescent="0.2">
      <c r="A528" s="114"/>
      <c r="B528" s="173"/>
      <c r="C528" s="111"/>
      <c r="D528" s="111"/>
    </row>
    <row r="529" spans="1:4" x14ac:dyDescent="0.2">
      <c r="A529" s="114"/>
      <c r="B529" s="173"/>
      <c r="C529" s="111"/>
      <c r="D529" s="111"/>
    </row>
    <row r="530" spans="1:4" x14ac:dyDescent="0.2">
      <c r="A530" s="114"/>
      <c r="B530" s="173"/>
      <c r="C530" s="111"/>
      <c r="D530" s="111"/>
    </row>
    <row r="531" spans="1:4" x14ac:dyDescent="0.2">
      <c r="A531" s="114"/>
      <c r="B531" s="173"/>
      <c r="C531" s="111"/>
      <c r="D531" s="111"/>
    </row>
    <row r="532" spans="1:4" x14ac:dyDescent="0.2">
      <c r="A532" s="114"/>
      <c r="B532" s="173"/>
      <c r="C532" s="111"/>
      <c r="D532" s="111"/>
    </row>
    <row r="533" spans="1:4" x14ac:dyDescent="0.2">
      <c r="A533" s="114"/>
      <c r="B533" s="173"/>
      <c r="C533" s="111"/>
      <c r="D533" s="111"/>
    </row>
    <row r="534" spans="1:4" x14ac:dyDescent="0.2">
      <c r="A534" s="114"/>
      <c r="B534" s="173"/>
      <c r="C534" s="111"/>
      <c r="D534" s="111"/>
    </row>
    <row r="535" spans="1:4" x14ac:dyDescent="0.2">
      <c r="A535" s="114"/>
      <c r="B535" s="173"/>
      <c r="C535" s="111"/>
      <c r="D535" s="111"/>
    </row>
    <row r="536" spans="1:4" x14ac:dyDescent="0.2">
      <c r="A536" s="114"/>
      <c r="B536" s="173"/>
      <c r="C536" s="111"/>
      <c r="D536" s="111"/>
    </row>
    <row r="537" spans="1:4" x14ac:dyDescent="0.2">
      <c r="A537" s="114"/>
      <c r="B537" s="173"/>
      <c r="C537" s="111"/>
      <c r="D537" s="111"/>
    </row>
    <row r="538" spans="1:4" x14ac:dyDescent="0.2">
      <c r="A538" s="114"/>
      <c r="B538" s="173"/>
      <c r="C538" s="111"/>
      <c r="D538" s="111"/>
    </row>
    <row r="539" spans="1:4" x14ac:dyDescent="0.2">
      <c r="A539" s="114"/>
      <c r="B539" s="173"/>
      <c r="C539" s="111"/>
      <c r="D539" s="111"/>
    </row>
    <row r="540" spans="1:4" x14ac:dyDescent="0.2">
      <c r="A540" s="114"/>
      <c r="B540" s="173"/>
      <c r="C540" s="111"/>
      <c r="D540" s="111"/>
    </row>
    <row r="541" spans="1:4" x14ac:dyDescent="0.2">
      <c r="A541" s="114"/>
      <c r="B541" s="173"/>
      <c r="C541" s="111"/>
      <c r="D541" s="111"/>
    </row>
    <row r="542" spans="1:4" x14ac:dyDescent="0.2">
      <c r="A542" s="114"/>
      <c r="B542" s="173"/>
      <c r="C542" s="111"/>
      <c r="D542" s="111"/>
    </row>
    <row r="543" spans="1:4" x14ac:dyDescent="0.2">
      <c r="A543" s="114"/>
      <c r="B543" s="173"/>
      <c r="C543" s="111"/>
      <c r="D543" s="111"/>
    </row>
    <row r="544" spans="1:4" x14ac:dyDescent="0.2">
      <c r="A544" s="114"/>
      <c r="B544" s="173"/>
      <c r="C544" s="111"/>
      <c r="D544" s="111"/>
    </row>
    <row r="545" spans="1:4" x14ac:dyDescent="0.2">
      <c r="A545" s="114"/>
      <c r="B545" s="173"/>
      <c r="C545" s="111"/>
      <c r="D545" s="111"/>
    </row>
    <row r="546" spans="1:4" x14ac:dyDescent="0.2">
      <c r="A546" s="114"/>
      <c r="B546" s="173"/>
      <c r="C546" s="111"/>
      <c r="D546" s="111"/>
    </row>
    <row r="547" spans="1:4" x14ac:dyDescent="0.2">
      <c r="A547" s="114"/>
      <c r="B547" s="173"/>
      <c r="C547" s="111"/>
      <c r="D547" s="111"/>
    </row>
    <row r="548" spans="1:4" x14ac:dyDescent="0.2">
      <c r="A548" s="114"/>
      <c r="B548" s="173"/>
      <c r="C548" s="111"/>
      <c r="D548" s="111"/>
    </row>
    <row r="549" spans="1:4" x14ac:dyDescent="0.2">
      <c r="A549" s="114"/>
      <c r="B549" s="173"/>
      <c r="C549" s="111"/>
      <c r="D549" s="111"/>
    </row>
    <row r="550" spans="1:4" x14ac:dyDescent="0.2">
      <c r="A550" s="114"/>
      <c r="B550" s="173"/>
      <c r="C550" s="111"/>
      <c r="D550" s="111"/>
    </row>
    <row r="551" spans="1:4" x14ac:dyDescent="0.2">
      <c r="A551" s="114"/>
      <c r="B551" s="173"/>
      <c r="C551" s="111"/>
      <c r="D551" s="111"/>
    </row>
    <row r="552" spans="1:4" x14ac:dyDescent="0.2">
      <c r="A552" s="114"/>
      <c r="B552" s="173"/>
      <c r="C552" s="111"/>
      <c r="D552" s="111"/>
    </row>
    <row r="553" spans="1:4" x14ac:dyDescent="0.2">
      <c r="A553" s="114"/>
      <c r="B553" s="173"/>
      <c r="C553" s="111"/>
      <c r="D553" s="111"/>
    </row>
    <row r="554" spans="1:4" x14ac:dyDescent="0.2">
      <c r="A554" s="114"/>
      <c r="B554" s="173"/>
      <c r="C554" s="111"/>
      <c r="D554" s="111"/>
    </row>
    <row r="555" spans="1:4" x14ac:dyDescent="0.2">
      <c r="A555" s="114"/>
      <c r="B555" s="173"/>
      <c r="C555" s="111"/>
      <c r="D555" s="111"/>
    </row>
    <row r="556" spans="1:4" x14ac:dyDescent="0.2">
      <c r="A556" s="114"/>
      <c r="B556" s="173"/>
      <c r="C556" s="111"/>
      <c r="D556" s="111"/>
    </row>
    <row r="557" spans="1:4" x14ac:dyDescent="0.2">
      <c r="A557" s="114"/>
      <c r="B557" s="173"/>
      <c r="C557" s="111"/>
      <c r="D557" s="111"/>
    </row>
    <row r="558" spans="1:4" x14ac:dyDescent="0.2">
      <c r="A558" s="114"/>
      <c r="B558" s="173"/>
      <c r="C558" s="111"/>
      <c r="D558" s="111"/>
    </row>
    <row r="559" spans="1:4" x14ac:dyDescent="0.2">
      <c r="A559" s="114"/>
      <c r="B559" s="173"/>
      <c r="C559" s="111"/>
      <c r="D559" s="111"/>
    </row>
    <row r="560" spans="1:4" x14ac:dyDescent="0.2">
      <c r="A560" s="114"/>
      <c r="B560" s="173"/>
      <c r="C560" s="111"/>
      <c r="D560" s="111"/>
    </row>
    <row r="561" spans="1:4" x14ac:dyDescent="0.2">
      <c r="A561" s="114"/>
      <c r="B561" s="173"/>
      <c r="C561" s="111"/>
      <c r="D561" s="111"/>
    </row>
    <row r="562" spans="1:4" x14ac:dyDescent="0.2">
      <c r="A562" s="114"/>
      <c r="B562" s="173"/>
      <c r="C562" s="111"/>
      <c r="D562" s="111"/>
    </row>
    <row r="563" spans="1:4" x14ac:dyDescent="0.2">
      <c r="A563" s="114"/>
      <c r="B563" s="173"/>
      <c r="C563" s="111"/>
      <c r="D563" s="111"/>
    </row>
    <row r="564" spans="1:4" x14ac:dyDescent="0.2">
      <c r="A564" s="114"/>
      <c r="B564" s="173"/>
      <c r="C564" s="111"/>
      <c r="D564" s="111"/>
    </row>
    <row r="565" spans="1:4" x14ac:dyDescent="0.2">
      <c r="A565" s="114"/>
      <c r="B565" s="173"/>
      <c r="C565" s="111"/>
      <c r="D565" s="111"/>
    </row>
    <row r="566" spans="1:4" x14ac:dyDescent="0.2">
      <c r="A566" s="114"/>
      <c r="B566" s="173"/>
      <c r="C566" s="111"/>
      <c r="D566" s="111"/>
    </row>
    <row r="567" spans="1:4" x14ac:dyDescent="0.2">
      <c r="A567" s="114"/>
      <c r="B567" s="173"/>
      <c r="C567" s="111"/>
      <c r="D567" s="111"/>
    </row>
    <row r="568" spans="1:4" x14ac:dyDescent="0.2">
      <c r="A568" s="114"/>
      <c r="B568" s="173"/>
      <c r="C568" s="111"/>
      <c r="D568" s="111"/>
    </row>
    <row r="569" spans="1:4" x14ac:dyDescent="0.2">
      <c r="A569" s="114"/>
      <c r="B569" s="173"/>
      <c r="C569" s="111"/>
      <c r="D569" s="111"/>
    </row>
    <row r="570" spans="1:4" x14ac:dyDescent="0.2">
      <c r="A570" s="114"/>
      <c r="B570" s="173"/>
      <c r="C570" s="111"/>
      <c r="D570" s="111"/>
    </row>
    <row r="571" spans="1:4" x14ac:dyDescent="0.2">
      <c r="A571" s="114"/>
      <c r="B571" s="173"/>
      <c r="C571" s="111"/>
      <c r="D571" s="111"/>
    </row>
    <row r="572" spans="1:4" x14ac:dyDescent="0.2">
      <c r="A572" s="114"/>
      <c r="B572" s="173"/>
      <c r="C572" s="111"/>
      <c r="D572" s="111"/>
    </row>
    <row r="573" spans="1:4" x14ac:dyDescent="0.2">
      <c r="A573" s="114"/>
      <c r="B573" s="173"/>
      <c r="C573" s="111"/>
      <c r="D573" s="111"/>
    </row>
    <row r="574" spans="1:4" x14ac:dyDescent="0.2">
      <c r="A574" s="114"/>
      <c r="B574" s="173"/>
      <c r="C574" s="111"/>
      <c r="D574" s="111"/>
    </row>
    <row r="575" spans="1:4" x14ac:dyDescent="0.2">
      <c r="A575" s="114"/>
      <c r="B575" s="173"/>
      <c r="C575" s="111"/>
      <c r="D575" s="111"/>
    </row>
    <row r="576" spans="1:4" x14ac:dyDescent="0.2">
      <c r="A576" s="114"/>
      <c r="B576" s="173"/>
      <c r="C576" s="111"/>
      <c r="D576" s="111"/>
    </row>
    <row r="577" spans="1:4" x14ac:dyDescent="0.2">
      <c r="A577" s="114"/>
      <c r="B577" s="173"/>
      <c r="C577" s="111"/>
      <c r="D577" s="111"/>
    </row>
    <row r="578" spans="1:4" x14ac:dyDescent="0.2">
      <c r="A578" s="114"/>
      <c r="B578" s="173"/>
      <c r="C578" s="111"/>
      <c r="D578" s="111"/>
    </row>
    <row r="579" spans="1:4" x14ac:dyDescent="0.2">
      <c r="A579" s="114"/>
      <c r="B579" s="173"/>
      <c r="C579" s="111"/>
      <c r="D579" s="111"/>
    </row>
    <row r="580" spans="1:4" x14ac:dyDescent="0.2">
      <c r="A580" s="114"/>
      <c r="B580" s="173"/>
      <c r="C580" s="111"/>
      <c r="D580" s="111"/>
    </row>
    <row r="581" spans="1:4" x14ac:dyDescent="0.2">
      <c r="A581" s="114"/>
      <c r="B581" s="173"/>
      <c r="C581" s="111"/>
      <c r="D581" s="111"/>
    </row>
    <row r="582" spans="1:4" x14ac:dyDescent="0.2">
      <c r="A582" s="114"/>
      <c r="B582" s="173"/>
      <c r="C582" s="111"/>
      <c r="D582" s="111"/>
    </row>
    <row r="583" spans="1:4" x14ac:dyDescent="0.2">
      <c r="A583" s="114"/>
      <c r="B583" s="173"/>
      <c r="C583" s="111"/>
      <c r="D583" s="111"/>
    </row>
    <row r="584" spans="1:4" x14ac:dyDescent="0.2">
      <c r="A584" s="114"/>
      <c r="B584" s="173"/>
      <c r="C584" s="111"/>
      <c r="D584" s="111"/>
    </row>
    <row r="585" spans="1:4" x14ac:dyDescent="0.2">
      <c r="A585" s="114"/>
      <c r="B585" s="173"/>
      <c r="C585" s="111"/>
      <c r="D585" s="111"/>
    </row>
    <row r="586" spans="1:4" x14ac:dyDescent="0.2">
      <c r="A586" s="114"/>
      <c r="B586" s="173"/>
      <c r="C586" s="111"/>
      <c r="D586" s="111"/>
    </row>
    <row r="587" spans="1:4" x14ac:dyDescent="0.2">
      <c r="A587" s="114"/>
      <c r="B587" s="173"/>
      <c r="C587" s="111"/>
      <c r="D587" s="111"/>
    </row>
    <row r="588" spans="1:4" x14ac:dyDescent="0.2">
      <c r="A588" s="114"/>
      <c r="B588" s="173"/>
      <c r="C588" s="111"/>
      <c r="D588" s="111"/>
    </row>
    <row r="589" spans="1:4" x14ac:dyDescent="0.2">
      <c r="A589" s="114"/>
      <c r="B589" s="173"/>
      <c r="C589" s="111"/>
      <c r="D589" s="111"/>
    </row>
    <row r="590" spans="1:4" x14ac:dyDescent="0.2">
      <c r="A590" s="114"/>
      <c r="B590" s="173"/>
      <c r="C590" s="111"/>
      <c r="D590" s="111"/>
    </row>
    <row r="591" spans="1:4" x14ac:dyDescent="0.2">
      <c r="A591" s="114"/>
      <c r="B591" s="173"/>
      <c r="C591" s="111"/>
      <c r="D591" s="111"/>
    </row>
    <row r="592" spans="1:4" x14ac:dyDescent="0.2">
      <c r="A592" s="114"/>
      <c r="B592" s="173"/>
      <c r="C592" s="111"/>
      <c r="D592" s="111"/>
    </row>
    <row r="593" spans="1:4" x14ac:dyDescent="0.2">
      <c r="A593" s="114"/>
      <c r="B593" s="173"/>
      <c r="C593" s="111"/>
      <c r="D593" s="111"/>
    </row>
    <row r="594" spans="1:4" x14ac:dyDescent="0.2">
      <c r="A594" s="114"/>
      <c r="B594" s="173"/>
      <c r="C594" s="111"/>
      <c r="D594" s="111"/>
    </row>
    <row r="595" spans="1:4" x14ac:dyDescent="0.2">
      <c r="A595" s="114"/>
      <c r="B595" s="173"/>
      <c r="C595" s="111"/>
      <c r="D595" s="111"/>
    </row>
    <row r="596" spans="1:4" x14ac:dyDescent="0.2">
      <c r="A596" s="114"/>
      <c r="B596" s="173"/>
      <c r="C596" s="111"/>
      <c r="D596" s="111"/>
    </row>
    <row r="597" spans="1:4" x14ac:dyDescent="0.2">
      <c r="A597" s="114"/>
      <c r="B597" s="173"/>
      <c r="C597" s="111"/>
      <c r="D597" s="111"/>
    </row>
    <row r="598" spans="1:4" x14ac:dyDescent="0.2">
      <c r="A598" s="114"/>
      <c r="B598" s="173"/>
      <c r="C598" s="111"/>
      <c r="D598" s="111"/>
    </row>
    <row r="599" spans="1:4" x14ac:dyDescent="0.2">
      <c r="A599" s="114"/>
      <c r="B599" s="173"/>
      <c r="C599" s="111"/>
      <c r="D599" s="111"/>
    </row>
    <row r="600" spans="1:4" x14ac:dyDescent="0.2">
      <c r="A600" s="114"/>
      <c r="B600" s="173"/>
      <c r="C600" s="111"/>
      <c r="D600" s="111"/>
    </row>
    <row r="601" spans="1:4" x14ac:dyDescent="0.2">
      <c r="A601" s="114"/>
      <c r="B601" s="173"/>
      <c r="C601" s="111"/>
      <c r="D601" s="111"/>
    </row>
    <row r="602" spans="1:4" x14ac:dyDescent="0.2">
      <c r="A602" s="114"/>
      <c r="B602" s="173"/>
      <c r="C602" s="111"/>
      <c r="D602" s="111"/>
    </row>
    <row r="603" spans="1:4" x14ac:dyDescent="0.2">
      <c r="A603" s="114"/>
      <c r="B603" s="173"/>
      <c r="C603" s="111"/>
      <c r="D603" s="111"/>
    </row>
    <row r="604" spans="1:4" x14ac:dyDescent="0.2">
      <c r="A604" s="114"/>
      <c r="B604" s="173"/>
      <c r="C604" s="111"/>
      <c r="D604" s="111"/>
    </row>
    <row r="605" spans="1:4" x14ac:dyDescent="0.2">
      <c r="A605" s="114"/>
      <c r="B605" s="173"/>
      <c r="C605" s="111"/>
      <c r="D605" s="111"/>
    </row>
    <row r="606" spans="1:4" x14ac:dyDescent="0.2">
      <c r="A606" s="114"/>
      <c r="B606" s="173"/>
      <c r="C606" s="111"/>
      <c r="D606" s="111"/>
    </row>
    <row r="607" spans="1:4" x14ac:dyDescent="0.2">
      <c r="A607" s="114"/>
      <c r="B607" s="173"/>
      <c r="C607" s="111"/>
      <c r="D607" s="111"/>
    </row>
    <row r="608" spans="1:4" x14ac:dyDescent="0.2">
      <c r="A608" s="114"/>
      <c r="B608" s="173"/>
      <c r="C608" s="111"/>
      <c r="D608" s="111"/>
    </row>
    <row r="609" spans="1:4" x14ac:dyDescent="0.2">
      <c r="A609" s="114"/>
      <c r="B609" s="173"/>
      <c r="C609" s="111"/>
      <c r="D609" s="111"/>
    </row>
    <row r="610" spans="1:4" x14ac:dyDescent="0.2">
      <c r="A610" s="114"/>
      <c r="B610" s="173"/>
      <c r="C610" s="111"/>
      <c r="D610" s="111"/>
    </row>
    <row r="611" spans="1:4" x14ac:dyDescent="0.2">
      <c r="A611" s="114"/>
      <c r="B611" s="173"/>
      <c r="C611" s="111"/>
      <c r="D611" s="111"/>
    </row>
    <row r="612" spans="1:4" x14ac:dyDescent="0.2">
      <c r="A612" s="114"/>
      <c r="B612" s="173"/>
      <c r="C612" s="111"/>
      <c r="D612" s="111"/>
    </row>
    <row r="613" spans="1:4" x14ac:dyDescent="0.2">
      <c r="A613" s="114"/>
      <c r="B613" s="173"/>
      <c r="C613" s="111"/>
      <c r="D613" s="111"/>
    </row>
    <row r="614" spans="1:4" x14ac:dyDescent="0.2">
      <c r="A614" s="114"/>
      <c r="B614" s="173"/>
      <c r="C614" s="111"/>
      <c r="D614" s="111"/>
    </row>
    <row r="615" spans="1:4" x14ac:dyDescent="0.2">
      <c r="A615" s="114"/>
      <c r="B615" s="173"/>
      <c r="C615" s="111"/>
      <c r="D615" s="111"/>
    </row>
    <row r="616" spans="1:4" x14ac:dyDescent="0.2">
      <c r="A616" s="114"/>
      <c r="B616" s="173"/>
      <c r="C616" s="111"/>
      <c r="D616" s="111"/>
    </row>
    <row r="617" spans="1:4" x14ac:dyDescent="0.2">
      <c r="A617" s="114"/>
      <c r="B617" s="173"/>
      <c r="C617" s="111"/>
      <c r="D617" s="111"/>
    </row>
    <row r="618" spans="1:4" x14ac:dyDescent="0.2">
      <c r="A618" s="114"/>
      <c r="B618" s="173"/>
      <c r="C618" s="111"/>
      <c r="D618" s="111"/>
    </row>
    <row r="619" spans="1:4" x14ac:dyDescent="0.2">
      <c r="A619" s="114"/>
      <c r="B619" s="173"/>
      <c r="C619" s="111"/>
      <c r="D619" s="111"/>
    </row>
    <row r="620" spans="1:4" x14ac:dyDescent="0.2">
      <c r="A620" s="114"/>
      <c r="B620" s="173"/>
      <c r="C620" s="111"/>
      <c r="D620" s="111"/>
    </row>
    <row r="621" spans="1:4" x14ac:dyDescent="0.2">
      <c r="A621" s="114"/>
      <c r="B621" s="173"/>
      <c r="C621" s="111"/>
      <c r="D621" s="111"/>
    </row>
    <row r="622" spans="1:4" x14ac:dyDescent="0.2">
      <c r="A622" s="114"/>
      <c r="B622" s="173"/>
      <c r="C622" s="111"/>
      <c r="D622" s="111"/>
    </row>
    <row r="623" spans="1:4" x14ac:dyDescent="0.2">
      <c r="A623" s="114"/>
      <c r="B623" s="173"/>
      <c r="C623" s="111"/>
      <c r="D623" s="111"/>
    </row>
    <row r="624" spans="1:4" x14ac:dyDescent="0.2">
      <c r="A624" s="114"/>
      <c r="B624" s="173"/>
      <c r="C624" s="111"/>
      <c r="D624" s="111"/>
    </row>
    <row r="625" spans="1:4" x14ac:dyDescent="0.2">
      <c r="A625" s="114"/>
      <c r="B625" s="173"/>
      <c r="C625" s="111"/>
      <c r="D625" s="111"/>
    </row>
    <row r="626" spans="1:4" x14ac:dyDescent="0.2">
      <c r="A626" s="114"/>
      <c r="B626" s="173"/>
      <c r="C626" s="111"/>
      <c r="D626" s="111"/>
    </row>
    <row r="627" spans="1:4" x14ac:dyDescent="0.2">
      <c r="A627" s="114"/>
      <c r="B627" s="173"/>
      <c r="C627" s="111"/>
      <c r="D627" s="111"/>
    </row>
    <row r="628" spans="1:4" x14ac:dyDescent="0.2">
      <c r="A628" s="114"/>
      <c r="B628" s="173"/>
      <c r="C628" s="111"/>
      <c r="D628" s="111"/>
    </row>
    <row r="629" spans="1:4" x14ac:dyDescent="0.2">
      <c r="A629" s="114"/>
      <c r="B629" s="173"/>
      <c r="C629" s="111"/>
      <c r="D629" s="111"/>
    </row>
    <row r="630" spans="1:4" x14ac:dyDescent="0.2">
      <c r="A630" s="114"/>
      <c r="B630" s="173"/>
      <c r="C630" s="111"/>
      <c r="D630" s="111"/>
    </row>
    <row r="631" spans="1:4" x14ac:dyDescent="0.2">
      <c r="A631" s="114"/>
      <c r="B631" s="173"/>
      <c r="C631" s="111"/>
      <c r="D631" s="111"/>
    </row>
    <row r="632" spans="1:4" x14ac:dyDescent="0.2">
      <c r="A632" s="114"/>
      <c r="B632" s="173"/>
      <c r="C632" s="111"/>
      <c r="D632" s="111"/>
    </row>
    <row r="633" spans="1:4" x14ac:dyDescent="0.2">
      <c r="A633" s="114"/>
      <c r="B633" s="173"/>
      <c r="C633" s="111"/>
      <c r="D633" s="111"/>
    </row>
    <row r="634" spans="1:4" x14ac:dyDescent="0.2">
      <c r="A634" s="114"/>
      <c r="B634" s="173"/>
      <c r="C634" s="111"/>
      <c r="D634" s="111"/>
    </row>
    <row r="635" spans="1:4" x14ac:dyDescent="0.2">
      <c r="A635" s="114"/>
      <c r="B635" s="173"/>
      <c r="C635" s="111"/>
      <c r="D635" s="111"/>
    </row>
    <row r="636" spans="1:4" x14ac:dyDescent="0.2">
      <c r="A636" s="114"/>
      <c r="B636" s="173"/>
      <c r="C636" s="111"/>
      <c r="D636" s="111"/>
    </row>
    <row r="637" spans="1:4" x14ac:dyDescent="0.2">
      <c r="A637" s="114"/>
      <c r="B637" s="173"/>
      <c r="C637" s="111"/>
      <c r="D637" s="111"/>
    </row>
    <row r="638" spans="1:4" x14ac:dyDescent="0.2">
      <c r="A638" s="114"/>
      <c r="B638" s="173"/>
      <c r="C638" s="111"/>
      <c r="D638" s="111"/>
    </row>
    <row r="639" spans="1:4" x14ac:dyDescent="0.2">
      <c r="A639" s="114"/>
      <c r="B639" s="173"/>
      <c r="C639" s="111"/>
      <c r="D639" s="111"/>
    </row>
    <row r="640" spans="1:4" x14ac:dyDescent="0.2">
      <c r="A640" s="114"/>
      <c r="B640" s="173"/>
      <c r="C640" s="111"/>
      <c r="D640" s="111"/>
    </row>
    <row r="641" spans="1:4" x14ac:dyDescent="0.2">
      <c r="A641" s="114"/>
      <c r="B641" s="173"/>
      <c r="C641" s="111"/>
      <c r="D641" s="111"/>
    </row>
    <row r="642" spans="1:4" x14ac:dyDescent="0.2">
      <c r="A642" s="114"/>
      <c r="B642" s="173"/>
      <c r="C642" s="111"/>
      <c r="D642" s="111"/>
    </row>
    <row r="643" spans="1:4" x14ac:dyDescent="0.2">
      <c r="A643" s="114"/>
      <c r="B643" s="173"/>
      <c r="C643" s="111"/>
      <c r="D643" s="111"/>
    </row>
    <row r="644" spans="1:4" x14ac:dyDescent="0.2">
      <c r="A644" s="114"/>
      <c r="B644" s="173"/>
      <c r="C644" s="111"/>
      <c r="D644" s="111"/>
    </row>
    <row r="645" spans="1:4" x14ac:dyDescent="0.2">
      <c r="A645" s="114"/>
      <c r="B645" s="173"/>
      <c r="C645" s="111"/>
      <c r="D645" s="111"/>
    </row>
    <row r="646" spans="1:4" x14ac:dyDescent="0.2">
      <c r="A646" s="114"/>
      <c r="B646" s="173"/>
      <c r="C646" s="111"/>
      <c r="D646" s="111"/>
    </row>
    <row r="647" spans="1:4" x14ac:dyDescent="0.2">
      <c r="A647" s="114"/>
      <c r="B647" s="173"/>
      <c r="C647" s="111"/>
      <c r="D647" s="111"/>
    </row>
    <row r="648" spans="1:4" x14ac:dyDescent="0.2">
      <c r="A648" s="114"/>
      <c r="B648" s="173"/>
      <c r="C648" s="111"/>
      <c r="D648" s="111"/>
    </row>
    <row r="649" spans="1:4" x14ac:dyDescent="0.2">
      <c r="A649" s="114"/>
      <c r="B649" s="173"/>
      <c r="C649" s="111"/>
      <c r="D649" s="111"/>
    </row>
    <row r="650" spans="1:4" x14ac:dyDescent="0.2">
      <c r="A650" s="114"/>
      <c r="B650" s="173"/>
      <c r="C650" s="111"/>
      <c r="D650" s="111"/>
    </row>
    <row r="651" spans="1:4" x14ac:dyDescent="0.2">
      <c r="A651" s="114"/>
      <c r="B651" s="173"/>
      <c r="C651" s="111"/>
      <c r="D651" s="111"/>
    </row>
    <row r="652" spans="1:4" x14ac:dyDescent="0.2">
      <c r="A652" s="114"/>
      <c r="B652" s="173"/>
      <c r="C652" s="111"/>
      <c r="D652" s="111"/>
    </row>
    <row r="653" spans="1:4" x14ac:dyDescent="0.2">
      <c r="A653" s="114"/>
      <c r="B653" s="173"/>
      <c r="C653" s="111"/>
      <c r="D653" s="111"/>
    </row>
    <row r="654" spans="1:4" x14ac:dyDescent="0.2">
      <c r="A654" s="114"/>
      <c r="B654" s="173"/>
      <c r="C654" s="111"/>
      <c r="D654" s="111"/>
    </row>
    <row r="655" spans="1:4" x14ac:dyDescent="0.2">
      <c r="A655" s="114"/>
      <c r="B655" s="173"/>
      <c r="C655" s="111"/>
      <c r="D655" s="111"/>
    </row>
    <row r="656" spans="1:4" x14ac:dyDescent="0.2">
      <c r="A656" s="114"/>
      <c r="B656" s="173"/>
      <c r="C656" s="111"/>
      <c r="D656" s="111"/>
    </row>
    <row r="657" spans="1:4" x14ac:dyDescent="0.2">
      <c r="A657" s="114"/>
      <c r="B657" s="173"/>
      <c r="C657" s="111"/>
      <c r="D657" s="111"/>
    </row>
    <row r="658" spans="1:4" x14ac:dyDescent="0.2">
      <c r="A658" s="114"/>
      <c r="B658" s="173"/>
      <c r="C658" s="111"/>
      <c r="D658" s="111"/>
    </row>
    <row r="659" spans="1:4" x14ac:dyDescent="0.2">
      <c r="A659" s="114"/>
      <c r="B659" s="173"/>
      <c r="C659" s="111"/>
      <c r="D659" s="111"/>
    </row>
    <row r="660" spans="1:4" x14ac:dyDescent="0.2">
      <c r="A660" s="114"/>
      <c r="B660" s="173"/>
      <c r="C660" s="111"/>
      <c r="D660" s="111"/>
    </row>
    <row r="661" spans="1:4" x14ac:dyDescent="0.2">
      <c r="A661" s="114"/>
      <c r="B661" s="173"/>
      <c r="C661" s="111"/>
      <c r="D661" s="111"/>
    </row>
    <row r="662" spans="1:4" x14ac:dyDescent="0.2">
      <c r="A662" s="114"/>
      <c r="B662" s="173"/>
      <c r="C662" s="111"/>
      <c r="D662" s="111"/>
    </row>
    <row r="663" spans="1:4" x14ac:dyDescent="0.2">
      <c r="A663" s="114"/>
      <c r="B663" s="173"/>
      <c r="C663" s="111"/>
      <c r="D663" s="111"/>
    </row>
    <row r="664" spans="1:4" x14ac:dyDescent="0.2">
      <c r="A664" s="114"/>
      <c r="B664" s="173"/>
      <c r="C664" s="111"/>
      <c r="D664" s="111"/>
    </row>
    <row r="665" spans="1:4" x14ac:dyDescent="0.2">
      <c r="A665" s="114"/>
      <c r="B665" s="173"/>
      <c r="C665" s="111"/>
      <c r="D665" s="111"/>
    </row>
    <row r="666" spans="1:4" x14ac:dyDescent="0.2">
      <c r="A666" s="114"/>
      <c r="B666" s="173"/>
      <c r="C666" s="111"/>
      <c r="D666" s="111"/>
    </row>
    <row r="667" spans="1:4" x14ac:dyDescent="0.2">
      <c r="A667" s="114"/>
      <c r="B667" s="173"/>
      <c r="C667" s="111"/>
      <c r="D667" s="111"/>
    </row>
    <row r="668" spans="1:4" x14ac:dyDescent="0.2">
      <c r="A668" s="114"/>
      <c r="B668" s="173"/>
      <c r="C668" s="111"/>
      <c r="D668" s="111"/>
    </row>
    <row r="669" spans="1:4" x14ac:dyDescent="0.2">
      <c r="A669" s="114"/>
      <c r="B669" s="173"/>
      <c r="C669" s="111"/>
      <c r="D669" s="111"/>
    </row>
    <row r="670" spans="1:4" x14ac:dyDescent="0.2">
      <c r="A670" s="114"/>
      <c r="B670" s="173"/>
      <c r="C670" s="111"/>
      <c r="D670" s="111"/>
    </row>
    <row r="671" spans="1:4" x14ac:dyDescent="0.2">
      <c r="A671" s="114"/>
      <c r="B671" s="173"/>
      <c r="C671" s="111"/>
      <c r="D671" s="111"/>
    </row>
    <row r="672" spans="1:4" x14ac:dyDescent="0.2">
      <c r="A672" s="114"/>
      <c r="B672" s="173"/>
      <c r="C672" s="111"/>
      <c r="D672" s="111"/>
    </row>
    <row r="673" spans="1:4" x14ac:dyDescent="0.2">
      <c r="A673" s="114"/>
      <c r="B673" s="173"/>
      <c r="C673" s="111"/>
      <c r="D673" s="111"/>
    </row>
    <row r="674" spans="1:4" x14ac:dyDescent="0.2">
      <c r="A674" s="114"/>
      <c r="B674" s="173"/>
      <c r="C674" s="111"/>
      <c r="D674" s="111"/>
    </row>
    <row r="675" spans="1:4" x14ac:dyDescent="0.2">
      <c r="A675" s="114"/>
      <c r="B675" s="173"/>
      <c r="C675" s="111"/>
      <c r="D675" s="111"/>
    </row>
    <row r="676" spans="1:4" x14ac:dyDescent="0.2">
      <c r="A676" s="114"/>
      <c r="B676" s="173"/>
      <c r="C676" s="111"/>
      <c r="D676" s="111"/>
    </row>
    <row r="677" spans="1:4" x14ac:dyDescent="0.2">
      <c r="A677" s="114"/>
      <c r="B677" s="173"/>
      <c r="C677" s="111"/>
      <c r="D677" s="111"/>
    </row>
    <row r="678" spans="1:4" x14ac:dyDescent="0.2">
      <c r="A678" s="114"/>
      <c r="B678" s="173"/>
      <c r="C678" s="111"/>
      <c r="D678" s="111"/>
    </row>
    <row r="679" spans="1:4" x14ac:dyDescent="0.2">
      <c r="A679" s="114"/>
      <c r="B679" s="173"/>
      <c r="C679" s="111"/>
      <c r="D679" s="111"/>
    </row>
    <row r="680" spans="1:4" x14ac:dyDescent="0.2">
      <c r="A680" s="114"/>
      <c r="B680" s="173"/>
      <c r="C680" s="111"/>
      <c r="D680" s="111"/>
    </row>
    <row r="681" spans="1:4" x14ac:dyDescent="0.2">
      <c r="A681" s="114"/>
      <c r="B681" s="173"/>
      <c r="C681" s="111"/>
      <c r="D681" s="111"/>
    </row>
    <row r="682" spans="1:4" x14ac:dyDescent="0.2">
      <c r="A682" s="114"/>
      <c r="B682" s="173"/>
      <c r="C682" s="111"/>
      <c r="D682" s="111"/>
    </row>
    <row r="683" spans="1:4" x14ac:dyDescent="0.2">
      <c r="A683" s="114"/>
      <c r="B683" s="173"/>
      <c r="C683" s="111"/>
      <c r="D683" s="111"/>
    </row>
    <row r="684" spans="1:4" x14ac:dyDescent="0.2">
      <c r="A684" s="114"/>
      <c r="B684" s="173"/>
      <c r="C684" s="111"/>
      <c r="D684" s="111"/>
    </row>
    <row r="685" spans="1:4" x14ac:dyDescent="0.2">
      <c r="A685" s="114"/>
      <c r="B685" s="173"/>
      <c r="C685" s="111"/>
      <c r="D685" s="111"/>
    </row>
    <row r="686" spans="1:4" x14ac:dyDescent="0.2">
      <c r="A686" s="114"/>
      <c r="B686" s="173"/>
      <c r="C686" s="111"/>
      <c r="D686" s="111"/>
    </row>
    <row r="687" spans="1:4" x14ac:dyDescent="0.2">
      <c r="A687" s="114"/>
      <c r="B687" s="173"/>
      <c r="C687" s="111"/>
      <c r="D687" s="111"/>
    </row>
    <row r="688" spans="1:4" x14ac:dyDescent="0.2">
      <c r="A688" s="114"/>
      <c r="B688" s="173"/>
      <c r="C688" s="111"/>
      <c r="D688" s="111"/>
    </row>
    <row r="689" spans="1:4" x14ac:dyDescent="0.2">
      <c r="A689" s="114"/>
      <c r="B689" s="173"/>
      <c r="C689" s="111"/>
      <c r="D689" s="111"/>
    </row>
    <row r="690" spans="1:4" x14ac:dyDescent="0.2">
      <c r="A690" s="114"/>
      <c r="B690" s="173"/>
      <c r="C690" s="111"/>
      <c r="D690" s="111"/>
    </row>
    <row r="691" spans="1:4" x14ac:dyDescent="0.2">
      <c r="A691" s="114"/>
      <c r="B691" s="173"/>
      <c r="C691" s="111"/>
      <c r="D691" s="111"/>
    </row>
    <row r="692" spans="1:4" x14ac:dyDescent="0.2">
      <c r="A692" s="114"/>
      <c r="B692" s="173"/>
      <c r="C692" s="111"/>
      <c r="D692" s="111"/>
    </row>
    <row r="693" spans="1:4" x14ac:dyDescent="0.2">
      <c r="A693" s="114"/>
      <c r="B693" s="173"/>
      <c r="C693" s="111"/>
      <c r="D693" s="111"/>
    </row>
    <row r="694" spans="1:4" x14ac:dyDescent="0.2">
      <c r="A694" s="114"/>
      <c r="B694" s="173"/>
      <c r="C694" s="111"/>
      <c r="D694" s="111"/>
    </row>
    <row r="695" spans="1:4" x14ac:dyDescent="0.2">
      <c r="A695" s="114"/>
      <c r="B695" s="173"/>
      <c r="C695" s="111"/>
      <c r="D695" s="111"/>
    </row>
    <row r="696" spans="1:4" x14ac:dyDescent="0.2">
      <c r="A696" s="114"/>
      <c r="B696" s="173"/>
      <c r="C696" s="111"/>
      <c r="D696" s="111"/>
    </row>
    <row r="697" spans="1:4" x14ac:dyDescent="0.2">
      <c r="A697" s="114"/>
      <c r="B697" s="173"/>
      <c r="C697" s="111"/>
      <c r="D697" s="111"/>
    </row>
    <row r="698" spans="1:4" x14ac:dyDescent="0.2">
      <c r="A698" s="114"/>
      <c r="B698" s="173"/>
      <c r="C698" s="111"/>
      <c r="D698" s="111"/>
    </row>
    <row r="699" spans="1:4" x14ac:dyDescent="0.2">
      <c r="A699" s="114"/>
      <c r="B699" s="173"/>
      <c r="C699" s="111"/>
      <c r="D699" s="111"/>
    </row>
    <row r="700" spans="1:4" x14ac:dyDescent="0.2">
      <c r="A700" s="114"/>
      <c r="B700" s="173"/>
      <c r="C700" s="111"/>
      <c r="D700" s="111"/>
    </row>
    <row r="701" spans="1:4" x14ac:dyDescent="0.2">
      <c r="A701" s="114"/>
      <c r="B701" s="173"/>
      <c r="C701" s="111"/>
      <c r="D701" s="111"/>
    </row>
    <row r="702" spans="1:4" x14ac:dyDescent="0.2">
      <c r="A702" s="114"/>
      <c r="B702" s="173"/>
      <c r="C702" s="111"/>
      <c r="D702" s="111"/>
    </row>
    <row r="703" spans="1:4" x14ac:dyDescent="0.2">
      <c r="A703" s="114"/>
      <c r="B703" s="173"/>
      <c r="C703" s="111"/>
      <c r="D703" s="111"/>
    </row>
    <row r="704" spans="1:4" x14ac:dyDescent="0.2">
      <c r="A704" s="114"/>
      <c r="B704" s="173"/>
      <c r="C704" s="111"/>
      <c r="D704" s="111"/>
    </row>
    <row r="705" spans="1:4" x14ac:dyDescent="0.2">
      <c r="A705" s="114"/>
      <c r="B705" s="173"/>
      <c r="C705" s="111"/>
      <c r="D705" s="111"/>
    </row>
    <row r="706" spans="1:4" x14ac:dyDescent="0.2">
      <c r="A706" s="114"/>
      <c r="B706" s="173"/>
      <c r="C706" s="111"/>
      <c r="D706" s="111"/>
    </row>
    <row r="707" spans="1:4" x14ac:dyDescent="0.2">
      <c r="A707" s="114"/>
      <c r="B707" s="173"/>
      <c r="C707" s="111"/>
      <c r="D707" s="111"/>
    </row>
    <row r="708" spans="1:4" x14ac:dyDescent="0.2">
      <c r="A708" s="114"/>
      <c r="B708" s="173"/>
      <c r="C708" s="111"/>
      <c r="D708" s="111"/>
    </row>
    <row r="709" spans="1:4" x14ac:dyDescent="0.2">
      <c r="A709" s="114"/>
      <c r="B709" s="173"/>
      <c r="C709" s="111"/>
      <c r="D709" s="111"/>
    </row>
    <row r="710" spans="1:4" x14ac:dyDescent="0.2">
      <c r="A710" s="114"/>
      <c r="B710" s="173"/>
      <c r="C710" s="111"/>
      <c r="D710" s="111"/>
    </row>
    <row r="711" spans="1:4" x14ac:dyDescent="0.2">
      <c r="A711" s="114"/>
      <c r="B711" s="173"/>
      <c r="C711" s="111"/>
      <c r="D711" s="111"/>
    </row>
    <row r="712" spans="1:4" x14ac:dyDescent="0.2">
      <c r="A712" s="114"/>
      <c r="B712" s="173"/>
      <c r="C712" s="111"/>
      <c r="D712" s="111"/>
    </row>
    <row r="713" spans="1:4" x14ac:dyDescent="0.2">
      <c r="A713" s="114"/>
      <c r="B713" s="173"/>
      <c r="C713" s="111"/>
      <c r="D713" s="111"/>
    </row>
    <row r="714" spans="1:4" x14ac:dyDescent="0.2">
      <c r="A714" s="114"/>
      <c r="B714" s="173"/>
      <c r="C714" s="111"/>
      <c r="D714" s="111"/>
    </row>
    <row r="715" spans="1:4" x14ac:dyDescent="0.2">
      <c r="A715" s="114"/>
      <c r="B715" s="173"/>
      <c r="C715" s="111"/>
      <c r="D715" s="111"/>
    </row>
    <row r="716" spans="1:4" x14ac:dyDescent="0.2">
      <c r="A716" s="114"/>
      <c r="B716" s="173"/>
      <c r="C716" s="111"/>
      <c r="D716" s="111"/>
    </row>
    <row r="717" spans="1:4" x14ac:dyDescent="0.2">
      <c r="A717" s="114"/>
      <c r="B717" s="173"/>
      <c r="C717" s="111"/>
      <c r="D717" s="111"/>
    </row>
    <row r="718" spans="1:4" x14ac:dyDescent="0.2">
      <c r="A718" s="114"/>
      <c r="B718" s="173"/>
      <c r="C718" s="111"/>
      <c r="D718" s="111"/>
    </row>
    <row r="719" spans="1:4" x14ac:dyDescent="0.2">
      <c r="A719" s="114"/>
      <c r="B719" s="173"/>
      <c r="C719" s="111"/>
      <c r="D719" s="111"/>
    </row>
    <row r="720" spans="1:4" x14ac:dyDescent="0.2">
      <c r="A720" s="114"/>
      <c r="B720" s="173"/>
      <c r="C720" s="111"/>
      <c r="D720" s="111"/>
    </row>
    <row r="721" spans="1:4" x14ac:dyDescent="0.2">
      <c r="A721" s="114"/>
      <c r="B721" s="173"/>
      <c r="C721" s="111"/>
      <c r="D721" s="111"/>
    </row>
    <row r="722" spans="1:4" x14ac:dyDescent="0.2">
      <c r="A722" s="114"/>
      <c r="B722" s="173"/>
      <c r="C722" s="111"/>
      <c r="D722" s="111"/>
    </row>
    <row r="723" spans="1:4" x14ac:dyDescent="0.2">
      <c r="A723" s="114"/>
      <c r="B723" s="173"/>
      <c r="C723" s="111"/>
      <c r="D723" s="111"/>
    </row>
    <row r="724" spans="1:4" x14ac:dyDescent="0.2">
      <c r="A724" s="114"/>
      <c r="B724" s="173"/>
      <c r="C724" s="111"/>
      <c r="D724" s="111"/>
    </row>
    <row r="725" spans="1:4" x14ac:dyDescent="0.2">
      <c r="A725" s="114"/>
      <c r="B725" s="173"/>
      <c r="C725" s="111"/>
      <c r="D725" s="111"/>
    </row>
    <row r="726" spans="1:4" x14ac:dyDescent="0.2">
      <c r="A726" s="114"/>
      <c r="B726" s="173"/>
      <c r="C726" s="111"/>
      <c r="D726" s="111"/>
    </row>
    <row r="727" spans="1:4" x14ac:dyDescent="0.2">
      <c r="A727" s="114"/>
      <c r="B727" s="173"/>
      <c r="C727" s="111"/>
      <c r="D727" s="111"/>
    </row>
    <row r="728" spans="1:4" x14ac:dyDescent="0.2">
      <c r="A728" s="114"/>
      <c r="B728" s="173"/>
      <c r="C728" s="111"/>
      <c r="D728" s="111"/>
    </row>
    <row r="729" spans="1:4" x14ac:dyDescent="0.2">
      <c r="A729" s="114"/>
      <c r="B729" s="173"/>
      <c r="C729" s="111"/>
      <c r="D729" s="111"/>
    </row>
    <row r="730" spans="1:4" x14ac:dyDescent="0.2">
      <c r="A730" s="114"/>
      <c r="B730" s="173"/>
      <c r="C730" s="111"/>
      <c r="D730" s="111"/>
    </row>
    <row r="731" spans="1:4" x14ac:dyDescent="0.2">
      <c r="A731" s="114"/>
      <c r="B731" s="173"/>
      <c r="C731" s="111"/>
      <c r="D731" s="111"/>
    </row>
    <row r="732" spans="1:4" x14ac:dyDescent="0.2">
      <c r="A732" s="114"/>
      <c r="B732" s="173"/>
      <c r="C732" s="111"/>
      <c r="D732" s="111"/>
    </row>
    <row r="733" spans="1:4" x14ac:dyDescent="0.2">
      <c r="A733" s="114"/>
      <c r="B733" s="173"/>
      <c r="C733" s="111"/>
      <c r="D733" s="111"/>
    </row>
    <row r="734" spans="1:4" x14ac:dyDescent="0.2">
      <c r="A734" s="114"/>
      <c r="B734" s="173"/>
      <c r="C734" s="111"/>
      <c r="D734" s="111"/>
    </row>
    <row r="735" spans="1:4" x14ac:dyDescent="0.2">
      <c r="A735" s="114"/>
      <c r="B735" s="173"/>
      <c r="C735" s="111"/>
      <c r="D735" s="111"/>
    </row>
    <row r="736" spans="1:4" x14ac:dyDescent="0.2">
      <c r="A736" s="114"/>
      <c r="B736" s="173"/>
      <c r="C736" s="111"/>
      <c r="D736" s="111"/>
    </row>
    <row r="737" spans="1:4" x14ac:dyDescent="0.2">
      <c r="A737" s="114"/>
      <c r="B737" s="173"/>
      <c r="C737" s="111"/>
      <c r="D737" s="111"/>
    </row>
    <row r="738" spans="1:4" x14ac:dyDescent="0.2">
      <c r="A738" s="114"/>
      <c r="B738" s="173"/>
      <c r="C738" s="111"/>
      <c r="D738" s="111"/>
    </row>
    <row r="739" spans="1:4" x14ac:dyDescent="0.2">
      <c r="A739" s="114"/>
      <c r="B739" s="173"/>
      <c r="C739" s="111"/>
      <c r="D739" s="111"/>
    </row>
    <row r="740" spans="1:4" x14ac:dyDescent="0.2">
      <c r="A740" s="114"/>
      <c r="B740" s="173"/>
      <c r="C740" s="111"/>
      <c r="D740" s="111"/>
    </row>
    <row r="741" spans="1:4" x14ac:dyDescent="0.2">
      <c r="A741" s="114"/>
      <c r="B741" s="173"/>
      <c r="C741" s="111"/>
      <c r="D741" s="111"/>
    </row>
    <row r="742" spans="1:4" x14ac:dyDescent="0.2">
      <c r="A742" s="114"/>
      <c r="B742" s="173"/>
      <c r="C742" s="111"/>
      <c r="D742" s="111"/>
    </row>
    <row r="743" spans="1:4" x14ac:dyDescent="0.2">
      <c r="A743" s="114"/>
      <c r="B743" s="173"/>
      <c r="C743" s="111"/>
      <c r="D743" s="111"/>
    </row>
    <row r="744" spans="1:4" x14ac:dyDescent="0.2">
      <c r="A744" s="114"/>
      <c r="B744" s="173"/>
      <c r="C744" s="111"/>
      <c r="D744" s="111"/>
    </row>
    <row r="745" spans="1:4" x14ac:dyDescent="0.2">
      <c r="A745" s="114"/>
      <c r="B745" s="173"/>
      <c r="C745" s="111"/>
      <c r="D745" s="111"/>
    </row>
    <row r="746" spans="1:4" x14ac:dyDescent="0.2">
      <c r="A746" s="114"/>
      <c r="B746" s="173"/>
      <c r="C746" s="111"/>
      <c r="D746" s="111"/>
    </row>
    <row r="747" spans="1:4" x14ac:dyDescent="0.2">
      <c r="A747" s="114"/>
      <c r="B747" s="173"/>
      <c r="C747" s="111"/>
      <c r="D747" s="111"/>
    </row>
    <row r="748" spans="1:4" x14ac:dyDescent="0.2">
      <c r="A748" s="114"/>
      <c r="B748" s="173"/>
      <c r="C748" s="111"/>
      <c r="D748" s="111"/>
    </row>
    <row r="749" spans="1:4" x14ac:dyDescent="0.2">
      <c r="A749" s="114"/>
      <c r="B749" s="173"/>
      <c r="C749" s="111"/>
      <c r="D749" s="111"/>
    </row>
    <row r="750" spans="1:4" x14ac:dyDescent="0.2">
      <c r="A750" s="114"/>
      <c r="B750" s="173"/>
      <c r="C750" s="111"/>
      <c r="D750" s="111"/>
    </row>
    <row r="751" spans="1:4" x14ac:dyDescent="0.2">
      <c r="A751" s="114"/>
      <c r="B751" s="173"/>
      <c r="C751" s="111"/>
      <c r="D751" s="111"/>
    </row>
    <row r="752" spans="1:4" x14ac:dyDescent="0.2">
      <c r="A752" s="114"/>
      <c r="B752" s="173"/>
      <c r="C752" s="111"/>
      <c r="D752" s="111"/>
    </row>
    <row r="753" spans="1:4" x14ac:dyDescent="0.2">
      <c r="A753" s="114"/>
      <c r="B753" s="173"/>
      <c r="C753" s="111"/>
      <c r="D753" s="111"/>
    </row>
    <row r="754" spans="1:4" x14ac:dyDescent="0.2">
      <c r="A754" s="114"/>
      <c r="B754" s="173"/>
      <c r="C754" s="111"/>
      <c r="D754" s="111"/>
    </row>
    <row r="755" spans="1:4" x14ac:dyDescent="0.2">
      <c r="A755" s="114"/>
      <c r="B755" s="173"/>
      <c r="C755" s="111"/>
      <c r="D755" s="111"/>
    </row>
    <row r="756" spans="1:4" x14ac:dyDescent="0.2">
      <c r="A756" s="114"/>
      <c r="B756" s="173"/>
      <c r="C756" s="111"/>
      <c r="D756" s="111"/>
    </row>
    <row r="757" spans="1:4" x14ac:dyDescent="0.2">
      <c r="A757" s="114"/>
      <c r="B757" s="173"/>
      <c r="C757" s="111"/>
      <c r="D757" s="111"/>
    </row>
    <row r="758" spans="1:4" x14ac:dyDescent="0.2">
      <c r="A758" s="114"/>
      <c r="B758" s="173"/>
      <c r="C758" s="111"/>
      <c r="D758" s="111"/>
    </row>
    <row r="759" spans="1:4" x14ac:dyDescent="0.2">
      <c r="A759" s="114"/>
      <c r="B759" s="173"/>
      <c r="C759" s="111"/>
      <c r="D759" s="111"/>
    </row>
    <row r="760" spans="1:4" x14ac:dyDescent="0.2">
      <c r="A760" s="114"/>
      <c r="B760" s="173"/>
      <c r="C760" s="111"/>
      <c r="D760" s="111"/>
    </row>
    <row r="761" spans="1:4" x14ac:dyDescent="0.2">
      <c r="A761" s="114"/>
      <c r="B761" s="173"/>
      <c r="C761" s="111"/>
      <c r="D761" s="111"/>
    </row>
    <row r="762" spans="1:4" x14ac:dyDescent="0.2">
      <c r="A762" s="114"/>
      <c r="B762" s="173"/>
      <c r="C762" s="111"/>
      <c r="D762" s="111"/>
    </row>
    <row r="763" spans="1:4" x14ac:dyDescent="0.2">
      <c r="A763" s="114"/>
      <c r="B763" s="173"/>
      <c r="C763" s="111"/>
      <c r="D763" s="111"/>
    </row>
    <row r="764" spans="1:4" x14ac:dyDescent="0.2">
      <c r="A764" s="114"/>
      <c r="B764" s="173"/>
      <c r="C764" s="111"/>
      <c r="D764" s="111"/>
    </row>
    <row r="765" spans="1:4" x14ac:dyDescent="0.2">
      <c r="A765" s="114"/>
      <c r="B765" s="173"/>
      <c r="C765" s="111"/>
      <c r="D765" s="111"/>
    </row>
    <row r="766" spans="1:4" x14ac:dyDescent="0.2">
      <c r="A766" s="114"/>
      <c r="B766" s="173"/>
      <c r="C766" s="111"/>
      <c r="D766" s="111"/>
    </row>
    <row r="767" spans="1:4" x14ac:dyDescent="0.2">
      <c r="A767" s="114"/>
      <c r="B767" s="173"/>
      <c r="C767" s="111"/>
      <c r="D767" s="111"/>
    </row>
    <row r="768" spans="1:4" x14ac:dyDescent="0.2">
      <c r="A768" s="114"/>
      <c r="B768" s="173"/>
      <c r="C768" s="111"/>
      <c r="D768" s="111"/>
    </row>
    <row r="769" spans="1:4" x14ac:dyDescent="0.2">
      <c r="A769" s="114"/>
      <c r="B769" s="173"/>
      <c r="C769" s="111"/>
      <c r="D769" s="111"/>
    </row>
    <row r="770" spans="1:4" x14ac:dyDescent="0.2">
      <c r="A770" s="114"/>
      <c r="B770" s="173"/>
      <c r="C770" s="111"/>
      <c r="D770" s="111"/>
    </row>
    <row r="771" spans="1:4" x14ac:dyDescent="0.2">
      <c r="A771" s="114"/>
      <c r="B771" s="173"/>
      <c r="C771" s="111"/>
      <c r="D771" s="111"/>
    </row>
    <row r="772" spans="1:4" x14ac:dyDescent="0.2">
      <c r="A772" s="114"/>
      <c r="B772" s="173"/>
      <c r="C772" s="111"/>
      <c r="D772" s="111"/>
    </row>
    <row r="773" spans="1:4" x14ac:dyDescent="0.2">
      <c r="A773" s="114"/>
      <c r="B773" s="173"/>
      <c r="C773" s="111"/>
      <c r="D773" s="111"/>
    </row>
    <row r="774" spans="1:4" x14ac:dyDescent="0.2">
      <c r="A774" s="114"/>
      <c r="B774" s="173"/>
      <c r="C774" s="111"/>
      <c r="D774" s="111"/>
    </row>
    <row r="775" spans="1:4" x14ac:dyDescent="0.2">
      <c r="A775" s="114"/>
      <c r="B775" s="173"/>
      <c r="C775" s="111"/>
      <c r="D775" s="111"/>
    </row>
    <row r="776" spans="1:4" x14ac:dyDescent="0.2">
      <c r="A776" s="114"/>
      <c r="B776" s="173"/>
      <c r="C776" s="111"/>
      <c r="D776" s="111"/>
    </row>
    <row r="777" spans="1:4" x14ac:dyDescent="0.2">
      <c r="A777" s="114"/>
      <c r="B777" s="173"/>
      <c r="C777" s="111"/>
      <c r="D777" s="111"/>
    </row>
    <row r="778" spans="1:4" x14ac:dyDescent="0.2">
      <c r="A778" s="114"/>
      <c r="B778" s="173"/>
      <c r="C778" s="111"/>
      <c r="D778" s="111"/>
    </row>
    <row r="779" spans="1:4" x14ac:dyDescent="0.2">
      <c r="A779" s="114"/>
      <c r="B779" s="173"/>
      <c r="C779" s="111"/>
      <c r="D779" s="111"/>
    </row>
    <row r="780" spans="1:4" x14ac:dyDescent="0.2">
      <c r="A780" s="114"/>
      <c r="B780" s="173"/>
      <c r="C780" s="111"/>
      <c r="D780" s="111"/>
    </row>
    <row r="781" spans="1:4" x14ac:dyDescent="0.2">
      <c r="A781" s="114"/>
      <c r="B781" s="173"/>
      <c r="C781" s="111"/>
      <c r="D781" s="111"/>
    </row>
    <row r="782" spans="1:4" x14ac:dyDescent="0.2">
      <c r="A782" s="114"/>
      <c r="B782" s="173"/>
      <c r="C782" s="111"/>
      <c r="D782" s="111"/>
    </row>
    <row r="783" spans="1:4" x14ac:dyDescent="0.2">
      <c r="A783" s="114"/>
      <c r="B783" s="173"/>
      <c r="C783" s="111"/>
      <c r="D783" s="111"/>
    </row>
    <row r="784" spans="1:4" x14ac:dyDescent="0.2">
      <c r="A784" s="114"/>
      <c r="B784" s="173"/>
      <c r="C784" s="111"/>
      <c r="D784" s="111"/>
    </row>
    <row r="785" spans="1:4" x14ac:dyDescent="0.2">
      <c r="A785" s="114"/>
      <c r="B785" s="173"/>
      <c r="C785" s="111"/>
      <c r="D785" s="111"/>
    </row>
    <row r="786" spans="1:4" x14ac:dyDescent="0.2">
      <c r="A786" s="114"/>
      <c r="B786" s="173"/>
      <c r="C786" s="111"/>
      <c r="D786" s="111"/>
    </row>
    <row r="787" spans="1:4" x14ac:dyDescent="0.2">
      <c r="A787" s="114"/>
      <c r="B787" s="173"/>
      <c r="C787" s="111"/>
      <c r="D787" s="111"/>
    </row>
    <row r="788" spans="1:4" x14ac:dyDescent="0.2">
      <c r="A788" s="114"/>
      <c r="B788" s="173"/>
      <c r="C788" s="111"/>
      <c r="D788" s="111"/>
    </row>
    <row r="789" spans="1:4" x14ac:dyDescent="0.2">
      <c r="A789" s="114"/>
      <c r="B789" s="173"/>
      <c r="C789" s="111"/>
      <c r="D789" s="111"/>
    </row>
    <row r="790" spans="1:4" x14ac:dyDescent="0.2">
      <c r="A790" s="114"/>
      <c r="B790" s="173"/>
      <c r="C790" s="111"/>
      <c r="D790" s="111"/>
    </row>
    <row r="791" spans="1:4" x14ac:dyDescent="0.2">
      <c r="A791" s="114"/>
      <c r="B791" s="173"/>
      <c r="C791" s="111"/>
      <c r="D791" s="111"/>
    </row>
    <row r="792" spans="1:4" x14ac:dyDescent="0.2">
      <c r="A792" s="114"/>
      <c r="B792" s="173"/>
      <c r="C792" s="111"/>
      <c r="D792" s="111"/>
    </row>
    <row r="793" spans="1:4" x14ac:dyDescent="0.2">
      <c r="A793" s="114"/>
      <c r="B793" s="173"/>
      <c r="C793" s="111"/>
      <c r="D793" s="111"/>
    </row>
    <row r="794" spans="1:4" x14ac:dyDescent="0.2">
      <c r="A794" s="114"/>
      <c r="B794" s="173"/>
      <c r="C794" s="111"/>
      <c r="D794" s="111"/>
    </row>
    <row r="795" spans="1:4" x14ac:dyDescent="0.2">
      <c r="A795" s="114"/>
      <c r="B795" s="173"/>
      <c r="C795" s="111"/>
      <c r="D795" s="111"/>
    </row>
    <row r="796" spans="1:4" x14ac:dyDescent="0.2">
      <c r="A796" s="114"/>
      <c r="B796" s="173"/>
      <c r="C796" s="111"/>
      <c r="D796" s="111"/>
    </row>
    <row r="797" spans="1:4" x14ac:dyDescent="0.2">
      <c r="A797" s="114"/>
      <c r="B797" s="173"/>
      <c r="C797" s="111"/>
      <c r="D797" s="111"/>
    </row>
    <row r="798" spans="1:4" x14ac:dyDescent="0.2">
      <c r="A798" s="114"/>
      <c r="B798" s="173"/>
      <c r="C798" s="111"/>
      <c r="D798" s="111"/>
    </row>
    <row r="799" spans="1:4" x14ac:dyDescent="0.2">
      <c r="A799" s="114"/>
      <c r="B799" s="173"/>
      <c r="C799" s="111"/>
      <c r="D799" s="111"/>
    </row>
    <row r="800" spans="1:4" x14ac:dyDescent="0.2">
      <c r="A800" s="114"/>
      <c r="B800" s="173"/>
      <c r="C800" s="111"/>
      <c r="D800" s="111"/>
    </row>
    <row r="801" spans="1:4" x14ac:dyDescent="0.2">
      <c r="A801" s="114"/>
      <c r="B801" s="173"/>
      <c r="C801" s="111"/>
      <c r="D801" s="111"/>
    </row>
    <row r="802" spans="1:4" x14ac:dyDescent="0.2">
      <c r="A802" s="114"/>
      <c r="B802" s="173"/>
      <c r="C802" s="111"/>
      <c r="D802" s="111"/>
    </row>
    <row r="803" spans="1:4" x14ac:dyDescent="0.2">
      <c r="A803" s="114"/>
      <c r="B803" s="173"/>
      <c r="C803" s="111"/>
      <c r="D803" s="111"/>
    </row>
    <row r="804" spans="1:4" x14ac:dyDescent="0.2">
      <c r="A804" s="114"/>
      <c r="B804" s="173"/>
      <c r="C804" s="111"/>
      <c r="D804" s="111"/>
    </row>
    <row r="805" spans="1:4" x14ac:dyDescent="0.2">
      <c r="A805" s="114"/>
      <c r="B805" s="173"/>
      <c r="C805" s="111"/>
      <c r="D805" s="111"/>
    </row>
    <row r="806" spans="1:4" x14ac:dyDescent="0.2">
      <c r="A806" s="114"/>
      <c r="B806" s="173"/>
      <c r="C806" s="111"/>
      <c r="D806" s="111"/>
    </row>
    <row r="807" spans="1:4" x14ac:dyDescent="0.2">
      <c r="A807" s="114"/>
      <c r="B807" s="173"/>
      <c r="C807" s="111"/>
      <c r="D807" s="111"/>
    </row>
    <row r="808" spans="1:4" x14ac:dyDescent="0.2">
      <c r="A808" s="114"/>
      <c r="B808" s="173"/>
      <c r="C808" s="111"/>
      <c r="D808" s="111"/>
    </row>
    <row r="809" spans="1:4" x14ac:dyDescent="0.2">
      <c r="A809" s="114"/>
      <c r="B809" s="173"/>
      <c r="C809" s="111"/>
      <c r="D809" s="111"/>
    </row>
    <row r="810" spans="1:4" x14ac:dyDescent="0.2">
      <c r="A810" s="114"/>
      <c r="B810" s="173"/>
      <c r="C810" s="111"/>
      <c r="D810" s="111"/>
    </row>
    <row r="811" spans="1:4" x14ac:dyDescent="0.2">
      <c r="A811" s="114"/>
      <c r="B811" s="173"/>
      <c r="C811" s="111"/>
      <c r="D811" s="111"/>
    </row>
    <row r="812" spans="1:4" x14ac:dyDescent="0.2">
      <c r="A812" s="114"/>
      <c r="B812" s="173"/>
      <c r="C812" s="111"/>
      <c r="D812" s="111"/>
    </row>
    <row r="813" spans="1:4" x14ac:dyDescent="0.2">
      <c r="A813" s="114"/>
      <c r="B813" s="173"/>
      <c r="C813" s="111"/>
      <c r="D813" s="111"/>
    </row>
    <row r="814" spans="1:4" x14ac:dyDescent="0.2">
      <c r="A814" s="114"/>
      <c r="B814" s="173"/>
      <c r="C814" s="111"/>
      <c r="D814" s="111"/>
    </row>
    <row r="815" spans="1:4" x14ac:dyDescent="0.2">
      <c r="A815" s="114"/>
      <c r="B815" s="173"/>
      <c r="C815" s="111"/>
      <c r="D815" s="111"/>
    </row>
    <row r="816" spans="1:4" x14ac:dyDescent="0.2">
      <c r="A816" s="114"/>
      <c r="B816" s="173"/>
      <c r="C816" s="111"/>
      <c r="D816" s="111"/>
    </row>
    <row r="817" spans="1:4" x14ac:dyDescent="0.2">
      <c r="A817" s="114"/>
      <c r="B817" s="173"/>
      <c r="C817" s="111"/>
      <c r="D817" s="111"/>
    </row>
    <row r="818" spans="1:4" x14ac:dyDescent="0.2">
      <c r="A818" s="114"/>
      <c r="B818" s="173"/>
      <c r="C818" s="111"/>
      <c r="D818" s="111"/>
    </row>
    <row r="819" spans="1:4" x14ac:dyDescent="0.2">
      <c r="A819" s="114"/>
      <c r="B819" s="173"/>
      <c r="C819" s="111"/>
      <c r="D819" s="111"/>
    </row>
    <row r="820" spans="1:4" x14ac:dyDescent="0.2">
      <c r="A820" s="114"/>
      <c r="B820" s="173"/>
      <c r="C820" s="111"/>
      <c r="D820" s="111"/>
    </row>
    <row r="821" spans="1:4" x14ac:dyDescent="0.2">
      <c r="A821" s="114"/>
      <c r="B821" s="173"/>
      <c r="C821" s="111"/>
      <c r="D821" s="111"/>
    </row>
    <row r="822" spans="1:4" x14ac:dyDescent="0.2">
      <c r="A822" s="114"/>
      <c r="B822" s="173"/>
      <c r="C822" s="111"/>
      <c r="D822" s="111"/>
    </row>
    <row r="823" spans="1:4" x14ac:dyDescent="0.2">
      <c r="A823" s="114"/>
      <c r="B823" s="173"/>
      <c r="C823" s="111"/>
      <c r="D823" s="111"/>
    </row>
    <row r="824" spans="1:4" x14ac:dyDescent="0.2">
      <c r="A824" s="114"/>
      <c r="B824" s="173"/>
      <c r="C824" s="111"/>
      <c r="D824" s="111"/>
    </row>
    <row r="825" spans="1:4" x14ac:dyDescent="0.2">
      <c r="A825" s="114"/>
      <c r="B825" s="173"/>
      <c r="C825" s="111"/>
      <c r="D825" s="111"/>
    </row>
    <row r="826" spans="1:4" x14ac:dyDescent="0.2">
      <c r="A826" s="114"/>
      <c r="B826" s="173"/>
      <c r="C826" s="111"/>
      <c r="D826" s="111"/>
    </row>
    <row r="827" spans="1:4" x14ac:dyDescent="0.2">
      <c r="A827" s="114"/>
      <c r="B827" s="173"/>
      <c r="C827" s="111"/>
      <c r="D827" s="111"/>
    </row>
    <row r="828" spans="1:4" x14ac:dyDescent="0.2">
      <c r="A828" s="114"/>
      <c r="B828" s="173"/>
      <c r="C828" s="111"/>
      <c r="D828" s="111"/>
    </row>
    <row r="829" spans="1:4" x14ac:dyDescent="0.2">
      <c r="A829" s="114"/>
      <c r="B829" s="173"/>
      <c r="C829" s="111"/>
      <c r="D829" s="111"/>
    </row>
    <row r="830" spans="1:4" x14ac:dyDescent="0.2">
      <c r="A830" s="114"/>
      <c r="B830" s="173"/>
      <c r="C830" s="111"/>
      <c r="D830" s="111"/>
    </row>
    <row r="831" spans="1:4" x14ac:dyDescent="0.2">
      <c r="A831" s="114"/>
      <c r="B831" s="173"/>
      <c r="C831" s="111"/>
      <c r="D831" s="111"/>
    </row>
    <row r="832" spans="1:4" x14ac:dyDescent="0.2">
      <c r="A832" s="114"/>
      <c r="B832" s="173"/>
      <c r="C832" s="111"/>
      <c r="D832" s="111"/>
    </row>
    <row r="833" spans="1:4" x14ac:dyDescent="0.2">
      <c r="A833" s="114"/>
      <c r="B833" s="173"/>
      <c r="C833" s="111"/>
      <c r="D833" s="111"/>
    </row>
    <row r="834" spans="1:4" x14ac:dyDescent="0.2">
      <c r="A834" s="114"/>
      <c r="B834" s="173"/>
      <c r="C834" s="111"/>
      <c r="D834" s="111"/>
    </row>
    <row r="835" spans="1:4" x14ac:dyDescent="0.2">
      <c r="A835" s="114"/>
      <c r="B835" s="173"/>
      <c r="C835" s="111"/>
      <c r="D835" s="111"/>
    </row>
    <row r="836" spans="1:4" x14ac:dyDescent="0.2">
      <c r="A836" s="114"/>
      <c r="B836" s="173"/>
      <c r="C836" s="111"/>
      <c r="D836" s="111"/>
    </row>
    <row r="837" spans="1:4" x14ac:dyDescent="0.2">
      <c r="A837" s="114"/>
      <c r="B837" s="173"/>
      <c r="C837" s="111"/>
      <c r="D837" s="111"/>
    </row>
    <row r="838" spans="1:4" x14ac:dyDescent="0.2">
      <c r="A838" s="114"/>
      <c r="B838" s="173"/>
      <c r="C838" s="111"/>
      <c r="D838" s="111"/>
    </row>
    <row r="839" spans="1:4" x14ac:dyDescent="0.2">
      <c r="A839" s="114"/>
      <c r="B839" s="173"/>
      <c r="C839" s="111"/>
      <c r="D839" s="111"/>
    </row>
    <row r="840" spans="1:4" x14ac:dyDescent="0.2">
      <c r="A840" s="114"/>
      <c r="B840" s="173"/>
      <c r="C840" s="111"/>
      <c r="D840" s="111"/>
    </row>
    <row r="841" spans="1:4" x14ac:dyDescent="0.2">
      <c r="A841" s="114"/>
      <c r="B841" s="173"/>
      <c r="C841" s="111"/>
      <c r="D841" s="111"/>
    </row>
    <row r="842" spans="1:4" x14ac:dyDescent="0.2">
      <c r="A842" s="114"/>
      <c r="B842" s="173"/>
      <c r="C842" s="111"/>
      <c r="D842" s="111"/>
    </row>
    <row r="843" spans="1:4" x14ac:dyDescent="0.2">
      <c r="A843" s="114"/>
      <c r="B843" s="173"/>
      <c r="C843" s="111"/>
      <c r="D843" s="111"/>
    </row>
    <row r="844" spans="1:4" x14ac:dyDescent="0.2">
      <c r="A844" s="114"/>
      <c r="B844" s="173"/>
      <c r="C844" s="111"/>
      <c r="D844" s="111"/>
    </row>
    <row r="845" spans="1:4" x14ac:dyDescent="0.2">
      <c r="A845" s="114"/>
      <c r="B845" s="173"/>
      <c r="C845" s="111"/>
      <c r="D845" s="111"/>
    </row>
    <row r="846" spans="1:4" x14ac:dyDescent="0.2">
      <c r="A846" s="114"/>
      <c r="B846" s="173"/>
      <c r="C846" s="111"/>
      <c r="D846" s="111"/>
    </row>
    <row r="847" spans="1:4" x14ac:dyDescent="0.2">
      <c r="A847" s="114"/>
      <c r="B847" s="173"/>
      <c r="C847" s="111"/>
      <c r="D847" s="111"/>
    </row>
    <row r="848" spans="1:4" x14ac:dyDescent="0.2">
      <c r="A848" s="114"/>
      <c r="B848" s="173"/>
      <c r="C848" s="111"/>
      <c r="D848" s="111"/>
    </row>
    <row r="849" spans="1:4" x14ac:dyDescent="0.2">
      <c r="A849" s="114"/>
      <c r="B849" s="173"/>
      <c r="C849" s="111"/>
      <c r="D849" s="111"/>
    </row>
    <row r="850" spans="1:4" x14ac:dyDescent="0.2">
      <c r="A850" s="114"/>
      <c r="B850" s="173"/>
      <c r="C850" s="111"/>
      <c r="D850" s="111"/>
    </row>
    <row r="851" spans="1:4" x14ac:dyDescent="0.2">
      <c r="A851" s="114"/>
      <c r="B851" s="173"/>
      <c r="C851" s="111"/>
      <c r="D851" s="111"/>
    </row>
    <row r="852" spans="1:4" x14ac:dyDescent="0.2">
      <c r="A852" s="114"/>
      <c r="B852" s="173"/>
      <c r="C852" s="111"/>
      <c r="D852" s="111"/>
    </row>
    <row r="853" spans="1:4" x14ac:dyDescent="0.2">
      <c r="A853" s="114"/>
      <c r="B853" s="173"/>
      <c r="C853" s="111"/>
      <c r="D853" s="111"/>
    </row>
    <row r="854" spans="1:4" x14ac:dyDescent="0.2">
      <c r="A854" s="114"/>
      <c r="B854" s="173"/>
      <c r="C854" s="111"/>
      <c r="D854" s="111"/>
    </row>
    <row r="855" spans="1:4" x14ac:dyDescent="0.2">
      <c r="A855" s="114"/>
      <c r="B855" s="173"/>
      <c r="C855" s="111"/>
      <c r="D855" s="111"/>
    </row>
    <row r="856" spans="1:4" x14ac:dyDescent="0.2">
      <c r="A856" s="114"/>
      <c r="B856" s="173"/>
      <c r="C856" s="111"/>
      <c r="D856" s="111"/>
    </row>
    <row r="857" spans="1:4" x14ac:dyDescent="0.2">
      <c r="A857" s="114"/>
      <c r="B857" s="173"/>
      <c r="C857" s="111"/>
      <c r="D857" s="111"/>
    </row>
    <row r="858" spans="1:4" x14ac:dyDescent="0.2">
      <c r="A858" s="114"/>
      <c r="B858" s="173"/>
      <c r="C858" s="111"/>
      <c r="D858" s="111"/>
    </row>
    <row r="859" spans="1:4" x14ac:dyDescent="0.2">
      <c r="A859" s="114"/>
      <c r="B859" s="173"/>
      <c r="C859" s="111"/>
      <c r="D859" s="111"/>
    </row>
    <row r="860" spans="1:4" x14ac:dyDescent="0.2">
      <c r="A860" s="114"/>
      <c r="B860" s="173"/>
      <c r="C860" s="111"/>
      <c r="D860" s="111"/>
    </row>
    <row r="861" spans="1:4" x14ac:dyDescent="0.2">
      <c r="A861" s="114"/>
      <c r="B861" s="173"/>
      <c r="C861" s="111"/>
      <c r="D861" s="111"/>
    </row>
    <row r="862" spans="1:4" x14ac:dyDescent="0.2">
      <c r="A862" s="114"/>
      <c r="B862" s="173"/>
      <c r="C862" s="111"/>
      <c r="D862" s="111"/>
    </row>
    <row r="863" spans="1:4" x14ac:dyDescent="0.2">
      <c r="A863" s="114"/>
      <c r="B863" s="173"/>
      <c r="C863" s="111"/>
      <c r="D863" s="111"/>
    </row>
    <row r="864" spans="1:4" x14ac:dyDescent="0.2">
      <c r="A864" s="114"/>
      <c r="B864" s="173"/>
      <c r="C864" s="111"/>
      <c r="D864" s="111"/>
    </row>
    <row r="865" spans="1:4" x14ac:dyDescent="0.2">
      <c r="A865" s="114"/>
      <c r="B865" s="173"/>
      <c r="C865" s="111"/>
      <c r="D865" s="111"/>
    </row>
    <row r="866" spans="1:4" x14ac:dyDescent="0.2">
      <c r="A866" s="114"/>
      <c r="B866" s="173"/>
      <c r="C866" s="111"/>
      <c r="D866" s="111"/>
    </row>
    <row r="867" spans="1:4" x14ac:dyDescent="0.2">
      <c r="A867" s="114"/>
      <c r="B867" s="173"/>
      <c r="C867" s="111"/>
      <c r="D867" s="111"/>
    </row>
    <row r="868" spans="1:4" x14ac:dyDescent="0.2">
      <c r="A868" s="114"/>
      <c r="B868" s="173"/>
      <c r="C868" s="111"/>
      <c r="D868" s="111"/>
    </row>
    <row r="869" spans="1:4" x14ac:dyDescent="0.2">
      <c r="A869" s="114"/>
      <c r="B869" s="173"/>
      <c r="C869" s="111"/>
      <c r="D869" s="111"/>
    </row>
    <row r="870" spans="1:4" x14ac:dyDescent="0.2">
      <c r="A870" s="114"/>
      <c r="B870" s="173"/>
      <c r="C870" s="111"/>
      <c r="D870" s="111"/>
    </row>
    <row r="871" spans="1:4" x14ac:dyDescent="0.2">
      <c r="A871" s="114"/>
      <c r="B871" s="173"/>
      <c r="C871" s="111"/>
      <c r="D871" s="111"/>
    </row>
    <row r="872" spans="1:4" x14ac:dyDescent="0.2">
      <c r="A872" s="114"/>
      <c r="B872" s="173"/>
      <c r="C872" s="111"/>
      <c r="D872" s="111"/>
    </row>
    <row r="873" spans="1:4" x14ac:dyDescent="0.2">
      <c r="A873" s="114"/>
      <c r="B873" s="173"/>
      <c r="C873" s="111"/>
      <c r="D873" s="111"/>
    </row>
    <row r="874" spans="1:4" x14ac:dyDescent="0.2">
      <c r="A874" s="114"/>
      <c r="B874" s="173"/>
      <c r="C874" s="111"/>
      <c r="D874" s="111"/>
    </row>
    <row r="875" spans="1:4" x14ac:dyDescent="0.2">
      <c r="A875" s="114"/>
      <c r="B875" s="173"/>
      <c r="C875" s="111"/>
      <c r="D875" s="111"/>
    </row>
    <row r="876" spans="1:4" x14ac:dyDescent="0.2">
      <c r="A876" s="114"/>
      <c r="B876" s="173"/>
      <c r="C876" s="111"/>
      <c r="D876" s="111"/>
    </row>
    <row r="877" spans="1:4" x14ac:dyDescent="0.2">
      <c r="A877" s="114"/>
      <c r="B877" s="173"/>
      <c r="C877" s="111"/>
      <c r="D877" s="111"/>
    </row>
    <row r="878" spans="1:4" x14ac:dyDescent="0.2">
      <c r="A878" s="114"/>
      <c r="B878" s="173"/>
      <c r="C878" s="111"/>
      <c r="D878" s="111"/>
    </row>
    <row r="879" spans="1:4" x14ac:dyDescent="0.2">
      <c r="A879" s="114"/>
      <c r="B879" s="173"/>
      <c r="C879" s="111"/>
      <c r="D879" s="111"/>
    </row>
    <row r="880" spans="1:4" x14ac:dyDescent="0.2">
      <c r="A880" s="114"/>
      <c r="B880" s="173"/>
      <c r="C880" s="111"/>
      <c r="D880" s="111"/>
    </row>
    <row r="881" spans="1:4" x14ac:dyDescent="0.2">
      <c r="A881" s="114"/>
      <c r="B881" s="173"/>
      <c r="C881" s="111"/>
      <c r="D881" s="111"/>
    </row>
    <row r="882" spans="1:4" x14ac:dyDescent="0.2">
      <c r="A882" s="114"/>
      <c r="B882" s="173"/>
      <c r="C882" s="111"/>
      <c r="D882" s="111"/>
    </row>
    <row r="883" spans="1:4" x14ac:dyDescent="0.2">
      <c r="A883" s="114"/>
      <c r="B883" s="173"/>
      <c r="C883" s="111"/>
      <c r="D883" s="111"/>
    </row>
    <row r="884" spans="1:4" x14ac:dyDescent="0.2">
      <c r="A884" s="114"/>
      <c r="B884" s="173"/>
      <c r="C884" s="111"/>
      <c r="D884" s="111"/>
    </row>
    <row r="885" spans="1:4" x14ac:dyDescent="0.2">
      <c r="A885" s="114"/>
      <c r="B885" s="173"/>
      <c r="C885" s="111"/>
      <c r="D885" s="111"/>
    </row>
    <row r="886" spans="1:4" x14ac:dyDescent="0.2">
      <c r="A886" s="114"/>
      <c r="B886" s="173"/>
      <c r="C886" s="111"/>
      <c r="D886" s="111"/>
    </row>
    <row r="887" spans="1:4" x14ac:dyDescent="0.2">
      <c r="A887" s="114"/>
      <c r="B887" s="173"/>
      <c r="C887" s="111"/>
      <c r="D887" s="111"/>
    </row>
    <row r="888" spans="1:4" x14ac:dyDescent="0.2">
      <c r="A888" s="114"/>
      <c r="B888" s="173"/>
      <c r="C888" s="111"/>
      <c r="D888" s="111"/>
    </row>
    <row r="889" spans="1:4" x14ac:dyDescent="0.2">
      <c r="A889" s="114"/>
      <c r="B889" s="173"/>
      <c r="C889" s="111"/>
      <c r="D889" s="111"/>
    </row>
    <row r="890" spans="1:4" x14ac:dyDescent="0.2">
      <c r="A890" s="114"/>
      <c r="B890" s="173"/>
      <c r="C890" s="111"/>
      <c r="D890" s="111"/>
    </row>
    <row r="891" spans="1:4" x14ac:dyDescent="0.2">
      <c r="A891" s="114"/>
      <c r="B891" s="173"/>
      <c r="C891" s="111"/>
      <c r="D891" s="111"/>
    </row>
    <row r="892" spans="1:4" x14ac:dyDescent="0.2">
      <c r="A892" s="114"/>
      <c r="B892" s="173"/>
      <c r="C892" s="111"/>
      <c r="D892" s="111"/>
    </row>
    <row r="893" spans="1:4" x14ac:dyDescent="0.2">
      <c r="A893" s="114"/>
      <c r="B893" s="173"/>
      <c r="C893" s="111"/>
      <c r="D893" s="111"/>
    </row>
    <row r="894" spans="1:4" x14ac:dyDescent="0.2">
      <c r="A894" s="114"/>
      <c r="B894" s="173"/>
      <c r="C894" s="111"/>
      <c r="D894" s="111"/>
    </row>
    <row r="895" spans="1:4" x14ac:dyDescent="0.2">
      <c r="A895" s="114"/>
      <c r="B895" s="173"/>
      <c r="C895" s="111"/>
      <c r="D895" s="111"/>
    </row>
    <row r="896" spans="1:4" x14ac:dyDescent="0.2">
      <c r="A896" s="114"/>
      <c r="B896" s="173"/>
      <c r="C896" s="111"/>
      <c r="D896" s="111"/>
    </row>
    <row r="897" spans="1:4" x14ac:dyDescent="0.2">
      <c r="A897" s="114"/>
      <c r="B897" s="173"/>
      <c r="C897" s="111"/>
      <c r="D897" s="111"/>
    </row>
    <row r="898" spans="1:4" x14ac:dyDescent="0.2">
      <c r="A898" s="114"/>
      <c r="B898" s="173"/>
      <c r="C898" s="111"/>
      <c r="D898" s="111"/>
    </row>
    <row r="899" spans="1:4" x14ac:dyDescent="0.2">
      <c r="A899" s="114"/>
      <c r="B899" s="173"/>
      <c r="C899" s="111"/>
      <c r="D899" s="111"/>
    </row>
    <row r="900" spans="1:4" x14ac:dyDescent="0.2">
      <c r="A900" s="114"/>
      <c r="B900" s="173"/>
      <c r="C900" s="111"/>
      <c r="D900" s="111"/>
    </row>
    <row r="901" spans="1:4" x14ac:dyDescent="0.2">
      <c r="A901" s="114"/>
      <c r="B901" s="173"/>
      <c r="C901" s="111"/>
      <c r="D901" s="111"/>
    </row>
    <row r="902" spans="1:4" x14ac:dyDescent="0.2">
      <c r="A902" s="114"/>
      <c r="B902" s="173"/>
      <c r="C902" s="111"/>
      <c r="D902" s="111"/>
    </row>
    <row r="903" spans="1:4" x14ac:dyDescent="0.2">
      <c r="A903" s="114"/>
      <c r="B903" s="173"/>
      <c r="C903" s="111"/>
      <c r="D903" s="111"/>
    </row>
    <row r="904" spans="1:4" x14ac:dyDescent="0.2">
      <c r="A904" s="114"/>
      <c r="B904" s="173"/>
      <c r="C904" s="111"/>
      <c r="D904" s="111"/>
    </row>
    <row r="905" spans="1:4" x14ac:dyDescent="0.2">
      <c r="A905" s="114"/>
      <c r="B905" s="173"/>
      <c r="C905" s="111"/>
      <c r="D905" s="111"/>
    </row>
    <row r="906" spans="1:4" x14ac:dyDescent="0.2">
      <c r="A906" s="114"/>
      <c r="B906" s="173"/>
      <c r="C906" s="111"/>
      <c r="D906" s="111"/>
    </row>
    <row r="907" spans="1:4" x14ac:dyDescent="0.2">
      <c r="A907" s="114"/>
      <c r="B907" s="173"/>
      <c r="C907" s="111"/>
      <c r="D907" s="111"/>
    </row>
    <row r="908" spans="1:4" x14ac:dyDescent="0.2">
      <c r="A908" s="114"/>
      <c r="B908" s="173"/>
      <c r="C908" s="111"/>
      <c r="D908" s="111"/>
    </row>
    <row r="909" spans="1:4" x14ac:dyDescent="0.2">
      <c r="A909" s="114"/>
      <c r="B909" s="173"/>
      <c r="C909" s="111"/>
      <c r="D909" s="111"/>
    </row>
    <row r="910" spans="1:4" x14ac:dyDescent="0.2">
      <c r="A910" s="114"/>
      <c r="B910" s="173"/>
      <c r="C910" s="111"/>
      <c r="D910" s="111"/>
    </row>
    <row r="911" spans="1:4" x14ac:dyDescent="0.2">
      <c r="A911" s="114"/>
      <c r="B911" s="173"/>
      <c r="C911" s="111"/>
      <c r="D911" s="111"/>
    </row>
    <row r="912" spans="1:4" x14ac:dyDescent="0.2">
      <c r="A912" s="114"/>
      <c r="B912" s="173"/>
      <c r="C912" s="111"/>
      <c r="D912" s="111"/>
    </row>
    <row r="913" spans="1:4" x14ac:dyDescent="0.2">
      <c r="A913" s="114"/>
      <c r="B913" s="173"/>
      <c r="C913" s="111"/>
      <c r="D913" s="111"/>
    </row>
    <row r="914" spans="1:4" x14ac:dyDescent="0.2">
      <c r="A914" s="114"/>
      <c r="B914" s="173"/>
      <c r="C914" s="111"/>
      <c r="D914" s="111"/>
    </row>
    <row r="915" spans="1:4" x14ac:dyDescent="0.2">
      <c r="A915" s="114"/>
      <c r="B915" s="173"/>
      <c r="C915" s="111"/>
      <c r="D915" s="111"/>
    </row>
    <row r="916" spans="1:4" x14ac:dyDescent="0.2">
      <c r="A916" s="114"/>
      <c r="B916" s="173"/>
      <c r="C916" s="111"/>
      <c r="D916" s="111"/>
    </row>
    <row r="917" spans="1:4" x14ac:dyDescent="0.2">
      <c r="A917" s="114"/>
      <c r="B917" s="173"/>
      <c r="C917" s="111"/>
      <c r="D917" s="111"/>
    </row>
    <row r="918" spans="1:4" x14ac:dyDescent="0.2">
      <c r="A918" s="114"/>
      <c r="B918" s="173"/>
      <c r="C918" s="111"/>
      <c r="D918" s="111"/>
    </row>
    <row r="919" spans="1:4" x14ac:dyDescent="0.2">
      <c r="A919" s="114"/>
      <c r="B919" s="173"/>
      <c r="C919" s="111"/>
      <c r="D919" s="111"/>
    </row>
    <row r="920" spans="1:4" x14ac:dyDescent="0.2">
      <c r="A920" s="114"/>
      <c r="B920" s="173"/>
      <c r="C920" s="111"/>
      <c r="D920" s="111"/>
    </row>
    <row r="921" spans="1:4" x14ac:dyDescent="0.2">
      <c r="A921" s="114"/>
      <c r="B921" s="173"/>
      <c r="C921" s="111"/>
      <c r="D921" s="111"/>
    </row>
    <row r="922" spans="1:4" x14ac:dyDescent="0.2">
      <c r="A922" s="114"/>
      <c r="B922" s="173"/>
      <c r="C922" s="111"/>
      <c r="D922" s="111"/>
    </row>
    <row r="923" spans="1:4" x14ac:dyDescent="0.2">
      <c r="A923" s="114"/>
      <c r="B923" s="173"/>
      <c r="C923" s="111"/>
      <c r="D923" s="111"/>
    </row>
    <row r="924" spans="1:4" x14ac:dyDescent="0.2">
      <c r="A924" s="114"/>
      <c r="B924" s="173"/>
      <c r="C924" s="111"/>
      <c r="D924" s="111"/>
    </row>
    <row r="925" spans="1:4" x14ac:dyDescent="0.2">
      <c r="A925" s="114"/>
      <c r="B925" s="173"/>
      <c r="C925" s="111"/>
      <c r="D925" s="111"/>
    </row>
    <row r="926" spans="1:4" x14ac:dyDescent="0.2">
      <c r="A926" s="114"/>
      <c r="B926" s="173"/>
      <c r="C926" s="111"/>
      <c r="D926" s="111"/>
    </row>
    <row r="927" spans="1:4" x14ac:dyDescent="0.2">
      <c r="A927" s="114"/>
      <c r="B927" s="173"/>
      <c r="C927" s="111"/>
      <c r="D927" s="111"/>
    </row>
    <row r="928" spans="1:4" x14ac:dyDescent="0.2">
      <c r="A928" s="114"/>
      <c r="B928" s="173"/>
      <c r="C928" s="111"/>
      <c r="D928" s="111"/>
    </row>
    <row r="929" spans="1:4" x14ac:dyDescent="0.2">
      <c r="A929" s="114"/>
      <c r="B929" s="173"/>
      <c r="C929" s="111"/>
      <c r="D929" s="111"/>
    </row>
    <row r="930" spans="1:4" x14ac:dyDescent="0.2">
      <c r="A930" s="114"/>
      <c r="B930" s="173"/>
      <c r="C930" s="111"/>
      <c r="D930" s="111"/>
    </row>
    <row r="931" spans="1:4" x14ac:dyDescent="0.2">
      <c r="A931" s="114"/>
      <c r="B931" s="173"/>
      <c r="C931" s="111"/>
      <c r="D931" s="111"/>
    </row>
    <row r="932" spans="1:4" x14ac:dyDescent="0.2">
      <c r="A932" s="114"/>
      <c r="B932" s="173"/>
      <c r="C932" s="111"/>
      <c r="D932" s="111"/>
    </row>
    <row r="933" spans="1:4" x14ac:dyDescent="0.2">
      <c r="A933" s="114"/>
      <c r="B933" s="173"/>
      <c r="C933" s="111"/>
      <c r="D933" s="111"/>
    </row>
    <row r="934" spans="1:4" x14ac:dyDescent="0.2">
      <c r="A934" s="114"/>
      <c r="B934" s="173"/>
      <c r="C934" s="111"/>
      <c r="D934" s="111"/>
    </row>
    <row r="935" spans="1:4" x14ac:dyDescent="0.2">
      <c r="A935" s="114"/>
      <c r="B935" s="173"/>
      <c r="C935" s="111"/>
      <c r="D935" s="111"/>
    </row>
    <row r="936" spans="1:4" x14ac:dyDescent="0.2">
      <c r="A936" s="114"/>
      <c r="B936" s="173"/>
      <c r="C936" s="111"/>
      <c r="D936" s="111"/>
    </row>
    <row r="937" spans="1:4" x14ac:dyDescent="0.2">
      <c r="A937" s="114"/>
      <c r="B937" s="173"/>
      <c r="C937" s="111"/>
      <c r="D937" s="111"/>
    </row>
    <row r="938" spans="1:4" x14ac:dyDescent="0.2">
      <c r="A938" s="114"/>
      <c r="B938" s="173"/>
      <c r="C938" s="111"/>
      <c r="D938" s="111"/>
    </row>
    <row r="939" spans="1:4" x14ac:dyDescent="0.2">
      <c r="A939" s="114"/>
      <c r="B939" s="173"/>
      <c r="C939" s="111"/>
      <c r="D939" s="111"/>
    </row>
    <row r="940" spans="1:4" x14ac:dyDescent="0.2">
      <c r="A940" s="114"/>
      <c r="B940" s="173"/>
      <c r="C940" s="111"/>
      <c r="D940" s="111"/>
    </row>
    <row r="941" spans="1:4" x14ac:dyDescent="0.2">
      <c r="A941" s="114"/>
      <c r="B941" s="173"/>
      <c r="C941" s="111"/>
      <c r="D941" s="111"/>
    </row>
    <row r="942" spans="1:4" x14ac:dyDescent="0.2">
      <c r="A942" s="114"/>
      <c r="B942" s="173"/>
      <c r="C942" s="111"/>
      <c r="D942" s="111"/>
    </row>
    <row r="943" spans="1:4" x14ac:dyDescent="0.2">
      <c r="A943" s="114"/>
      <c r="B943" s="173"/>
      <c r="C943" s="111"/>
      <c r="D943" s="111"/>
    </row>
    <row r="944" spans="1:4" x14ac:dyDescent="0.2">
      <c r="A944" s="114"/>
      <c r="B944" s="173"/>
      <c r="C944" s="111"/>
      <c r="D944" s="111"/>
    </row>
    <row r="945" spans="1:4" x14ac:dyDescent="0.2">
      <c r="A945" s="114"/>
      <c r="B945" s="173"/>
      <c r="C945" s="111"/>
      <c r="D945" s="111"/>
    </row>
    <row r="946" spans="1:4" x14ac:dyDescent="0.2">
      <c r="A946" s="114"/>
      <c r="B946" s="173"/>
      <c r="C946" s="111"/>
      <c r="D946" s="111"/>
    </row>
    <row r="947" spans="1:4" x14ac:dyDescent="0.2">
      <c r="A947" s="114"/>
      <c r="B947" s="173"/>
      <c r="C947" s="111"/>
      <c r="D947" s="111"/>
    </row>
    <row r="948" spans="1:4" x14ac:dyDescent="0.2">
      <c r="A948" s="114"/>
      <c r="B948" s="173"/>
      <c r="C948" s="111"/>
      <c r="D948" s="111"/>
    </row>
    <row r="949" spans="1:4" x14ac:dyDescent="0.2">
      <c r="A949" s="114"/>
      <c r="B949" s="173"/>
      <c r="C949" s="111"/>
      <c r="D949" s="111"/>
    </row>
    <row r="950" spans="1:4" x14ac:dyDescent="0.2">
      <c r="A950" s="114"/>
      <c r="B950" s="173"/>
      <c r="C950" s="111"/>
      <c r="D950" s="111"/>
    </row>
    <row r="951" spans="1:4" x14ac:dyDescent="0.2">
      <c r="A951" s="114"/>
      <c r="B951" s="173"/>
      <c r="C951" s="111"/>
      <c r="D951" s="111"/>
    </row>
    <row r="952" spans="1:4" x14ac:dyDescent="0.2">
      <c r="A952" s="114"/>
      <c r="B952" s="173"/>
      <c r="C952" s="111"/>
      <c r="D952" s="111"/>
    </row>
    <row r="953" spans="1:4" x14ac:dyDescent="0.2">
      <c r="A953" s="114"/>
      <c r="B953" s="173"/>
      <c r="C953" s="111"/>
      <c r="D953" s="111"/>
    </row>
    <row r="954" spans="1:4" x14ac:dyDescent="0.2">
      <c r="A954" s="114"/>
      <c r="B954" s="173"/>
      <c r="C954" s="111"/>
      <c r="D954" s="111"/>
    </row>
    <row r="955" spans="1:4" x14ac:dyDescent="0.2">
      <c r="A955" s="114"/>
      <c r="B955" s="173"/>
      <c r="C955" s="111"/>
      <c r="D955" s="111"/>
    </row>
    <row r="956" spans="1:4" x14ac:dyDescent="0.2">
      <c r="A956" s="114"/>
      <c r="B956" s="173"/>
      <c r="C956" s="111"/>
      <c r="D956" s="111"/>
    </row>
    <row r="957" spans="1:4" x14ac:dyDescent="0.2">
      <c r="A957" s="114"/>
      <c r="B957" s="173"/>
      <c r="C957" s="111"/>
      <c r="D957" s="111"/>
    </row>
    <row r="958" spans="1:4" x14ac:dyDescent="0.2">
      <c r="A958" s="114"/>
      <c r="B958" s="173"/>
      <c r="C958" s="111"/>
      <c r="D958" s="111"/>
    </row>
    <row r="959" spans="1:4" x14ac:dyDescent="0.2">
      <c r="A959" s="114"/>
      <c r="B959" s="173"/>
      <c r="C959" s="111"/>
      <c r="D959" s="111"/>
    </row>
    <row r="960" spans="1:4" x14ac:dyDescent="0.2">
      <c r="A960" s="114"/>
      <c r="B960" s="173"/>
      <c r="C960" s="111"/>
      <c r="D960" s="111"/>
    </row>
    <row r="961" spans="1:4" x14ac:dyDescent="0.2">
      <c r="A961" s="114"/>
      <c r="B961" s="173"/>
      <c r="C961" s="111"/>
      <c r="D961" s="111"/>
    </row>
    <row r="962" spans="1:4" x14ac:dyDescent="0.2">
      <c r="A962" s="114"/>
      <c r="B962" s="173"/>
      <c r="C962" s="111"/>
      <c r="D962" s="111"/>
    </row>
    <row r="963" spans="1:4" x14ac:dyDescent="0.2">
      <c r="A963" s="114"/>
      <c r="B963" s="173"/>
      <c r="C963" s="111"/>
      <c r="D963" s="111"/>
    </row>
    <row r="964" spans="1:4" x14ac:dyDescent="0.2">
      <c r="A964" s="114"/>
      <c r="B964" s="173"/>
      <c r="C964" s="111"/>
      <c r="D964" s="111"/>
    </row>
    <row r="965" spans="1:4" x14ac:dyDescent="0.2">
      <c r="A965" s="114"/>
      <c r="B965" s="173"/>
      <c r="C965" s="111"/>
      <c r="D965" s="111"/>
    </row>
    <row r="966" spans="1:4" x14ac:dyDescent="0.2">
      <c r="A966" s="114"/>
      <c r="B966" s="173"/>
      <c r="C966" s="111"/>
      <c r="D966" s="111"/>
    </row>
    <row r="967" spans="1:4" x14ac:dyDescent="0.2">
      <c r="A967" s="114"/>
      <c r="B967" s="173"/>
      <c r="C967" s="111"/>
      <c r="D967" s="111"/>
    </row>
    <row r="968" spans="1:4" x14ac:dyDescent="0.2">
      <c r="A968" s="114"/>
      <c r="B968" s="173"/>
      <c r="C968" s="111"/>
      <c r="D968" s="111"/>
    </row>
    <row r="969" spans="1:4" x14ac:dyDescent="0.2">
      <c r="A969" s="114"/>
      <c r="B969" s="173"/>
      <c r="C969" s="111"/>
      <c r="D969" s="111"/>
    </row>
    <row r="970" spans="1:4" x14ac:dyDescent="0.2">
      <c r="A970" s="114"/>
      <c r="B970" s="173"/>
      <c r="C970" s="111"/>
      <c r="D970" s="111"/>
    </row>
    <row r="971" spans="1:4" x14ac:dyDescent="0.2">
      <c r="A971" s="114"/>
      <c r="B971" s="173"/>
      <c r="C971" s="111"/>
      <c r="D971" s="111"/>
    </row>
    <row r="972" spans="1:4" x14ac:dyDescent="0.2">
      <c r="A972" s="114"/>
      <c r="B972" s="173"/>
      <c r="C972" s="111"/>
      <c r="D972" s="111"/>
    </row>
    <row r="973" spans="1:4" x14ac:dyDescent="0.2">
      <c r="A973" s="114"/>
      <c r="B973" s="173"/>
      <c r="C973" s="111"/>
      <c r="D973" s="111"/>
    </row>
    <row r="974" spans="1:4" x14ac:dyDescent="0.2">
      <c r="A974" s="114"/>
      <c r="B974" s="173"/>
      <c r="C974" s="111"/>
      <c r="D974" s="111"/>
    </row>
    <row r="975" spans="1:4" x14ac:dyDescent="0.2">
      <c r="A975" s="114"/>
      <c r="B975" s="173"/>
      <c r="C975" s="111"/>
      <c r="D975" s="111"/>
    </row>
    <row r="976" spans="1:4" x14ac:dyDescent="0.2">
      <c r="A976" s="114"/>
      <c r="B976" s="173"/>
      <c r="C976" s="111"/>
      <c r="D976" s="111"/>
    </row>
    <row r="977" spans="1:4" x14ac:dyDescent="0.2">
      <c r="A977" s="114"/>
      <c r="B977" s="173"/>
      <c r="C977" s="111"/>
      <c r="D977" s="111"/>
    </row>
    <row r="978" spans="1:4" x14ac:dyDescent="0.2">
      <c r="A978" s="114"/>
      <c r="B978" s="173"/>
      <c r="C978" s="111"/>
      <c r="D978" s="111"/>
    </row>
    <row r="979" spans="1:4" x14ac:dyDescent="0.2">
      <c r="A979" s="114"/>
      <c r="B979" s="173"/>
      <c r="C979" s="111"/>
      <c r="D979" s="111"/>
    </row>
    <row r="980" spans="1:4" x14ac:dyDescent="0.2">
      <c r="A980" s="114"/>
      <c r="B980" s="173"/>
      <c r="C980" s="111"/>
      <c r="D980" s="111"/>
    </row>
    <row r="981" spans="1:4" x14ac:dyDescent="0.2">
      <c r="A981" s="114"/>
      <c r="B981" s="173"/>
      <c r="C981" s="111"/>
      <c r="D981" s="111"/>
    </row>
    <row r="982" spans="1:4" x14ac:dyDescent="0.2">
      <c r="A982" s="114"/>
      <c r="B982" s="173"/>
      <c r="C982" s="111"/>
      <c r="D982" s="111"/>
    </row>
    <row r="983" spans="1:4" x14ac:dyDescent="0.2">
      <c r="A983" s="114"/>
      <c r="B983" s="173"/>
      <c r="C983" s="111"/>
      <c r="D983" s="111"/>
    </row>
    <row r="984" spans="1:4" x14ac:dyDescent="0.2">
      <c r="A984" s="114"/>
      <c r="B984" s="173"/>
      <c r="C984" s="111"/>
      <c r="D984" s="111"/>
    </row>
    <row r="985" spans="1:4" x14ac:dyDescent="0.2">
      <c r="A985" s="114"/>
      <c r="B985" s="173"/>
      <c r="C985" s="111"/>
      <c r="D985" s="111"/>
    </row>
    <row r="986" spans="1:4" x14ac:dyDescent="0.2">
      <c r="A986" s="114"/>
      <c r="B986" s="173"/>
      <c r="C986" s="111"/>
      <c r="D986" s="111"/>
    </row>
    <row r="987" spans="1:4" x14ac:dyDescent="0.2">
      <c r="A987" s="114"/>
      <c r="B987" s="173"/>
      <c r="C987" s="111"/>
      <c r="D987" s="111"/>
    </row>
    <row r="988" spans="1:4" x14ac:dyDescent="0.2">
      <c r="A988" s="114"/>
      <c r="B988" s="173"/>
      <c r="C988" s="111"/>
      <c r="D988" s="111"/>
    </row>
    <row r="989" spans="1:4" x14ac:dyDescent="0.2">
      <c r="A989" s="114"/>
      <c r="B989" s="173"/>
      <c r="C989" s="111"/>
      <c r="D989" s="111"/>
    </row>
    <row r="990" spans="1:4" x14ac:dyDescent="0.2">
      <c r="A990" s="114"/>
      <c r="B990" s="173"/>
      <c r="C990" s="111"/>
      <c r="D990" s="111"/>
    </row>
    <row r="991" spans="1:4" x14ac:dyDescent="0.2">
      <c r="A991" s="114"/>
      <c r="B991" s="173"/>
      <c r="C991" s="111"/>
      <c r="D991" s="111"/>
    </row>
  </sheetData>
  <sheetProtection algorithmName="SHA-512" hashValue="xKIogooiN/mJLlzThbDwOGAeogz047ErdnK9BWggEyOXjA0/qrTnnz9xhktxfuzPBGpvE+SXu7IFBA3oRv5R6g==" saltValue="bBEm32vuHLshhfF0fWEOPA==" spinCount="100000" sheet="1" objects="1" scenarios="1" formatColumns="0" formatRows="0"/>
  <hyperlinks>
    <hyperlink ref="E3" location="Profile!B28" display="Return to Profile" xr:uid="{AC4511D2-440C-8A41-861A-534AF10C21B9}"/>
    <hyperlink ref="E12" location="Profile!G28" display="Return to Profile" xr:uid="{EA656739-5A35-DF49-B3F3-18CB7927FCBF}"/>
    <hyperlink ref="E22" location="Profile!L28" display="Return to Profile" xr:uid="{ACD5666D-8577-FF45-8138-B0B6A238EBA5}"/>
    <hyperlink ref="E31" location="Profile!B16" display="Return to Profile" xr:uid="{B0B66141-F701-314E-945C-A6211B14128E}"/>
    <hyperlink ref="E50" location="Profile!L16" display="Return to Profile" xr:uid="{C0BAD217-B4CD-0845-A104-8002213EFA8B}"/>
    <hyperlink ref="E55" location="Profile!B9" display="Return to Profile" xr:uid="{459F0F35-1329-C74D-BB3F-7B79E9BE1CF8}"/>
    <hyperlink ref="E61" location="Profile!G9" display="Return to Profile" xr:uid="{F28B1D50-584F-C943-8C83-A4987596924B}"/>
    <hyperlink ref="E65" location="Profile!L9" display="Return to Profile" xr:uid="{E1C7ACC0-70DA-BE44-B26A-4511A45B939B}"/>
    <hyperlink ref="E71" location="Profile!B2" display="Return to Profile" xr:uid="{723EF477-2490-9C42-93CC-A5AF0C70453F}"/>
    <hyperlink ref="E77" location="Profile!G2" display="Return to Profile" xr:uid="{4972A920-FBFC-544D-BCFF-851D1BB16BB2}"/>
    <hyperlink ref="E80" location="Profile!L2" display="Return to Profile" xr:uid="{C9F108F3-EA68-1E42-B0E9-9210CF1B19C0}"/>
    <hyperlink ref="C32" r:id="rId1" xr:uid="{A297E34E-7A3C-2F4F-9FB8-562A758A583E}"/>
    <hyperlink ref="C81" r:id="rId2" xr:uid="{FF889B48-0885-E14A-9BA7-A98B2689E082}"/>
    <hyperlink ref="C78" r:id="rId3" xr:uid="{430C31EF-B977-3543-9086-C198A82FFECE}"/>
    <hyperlink ref="C76" r:id="rId4" xr:uid="{66067D75-EE59-AB4B-A8A4-4FA0B446C1E1}"/>
    <hyperlink ref="C85" r:id="rId5" xr:uid="{1625960A-2C25-2545-87B9-B6A11D6D40F8}"/>
    <hyperlink ref="E42" location="Profile!G16" display="Return to Profile" xr:uid="{CD82D303-049C-F84E-A85E-7DFC407DF17D}"/>
    <hyperlink ref="C49" r:id="rId6" xr:uid="{52B83250-0C61-4945-BB55-4176C831F501}"/>
    <hyperlink ref="C48" r:id="rId7" xr:uid="{8103CF61-3472-DD47-8EF8-35EE6C8D2B62}"/>
    <hyperlink ref="C66" r:id="rId8" xr:uid="{C7C41327-E9F6-3043-B66C-D9E78C3B6C50}"/>
    <hyperlink ref="C58" r:id="rId9" xr:uid="{CE5B9888-BAB9-2B48-82DB-06CAFAF15D3B}"/>
    <hyperlink ref="C59" r:id="rId10" xr:uid="{AE3E1E00-FB41-BB4B-A15A-1ACD9EC8D69B}"/>
    <hyperlink ref="C25" r:id="rId11" xr:uid="{A81A088A-0020-4348-AA0D-9929DC600A80}"/>
    <hyperlink ref="C11" r:id="rId12" xr:uid="{A483CDE0-BB8B-414D-895F-BBEBE24CA980}"/>
    <hyperlink ref="C39" r:id="rId13" xr:uid="{F13CFB4A-1F95-144C-A779-603BA6BF0230}"/>
    <hyperlink ref="C40" r:id="rId14" xr:uid="{C9FC5025-2A23-9746-9A95-1826FDAB2F07}"/>
    <hyperlink ref="A58" location="'Indicator Guidance'!A59" display="'Indicator Guidance'!A59" xr:uid="{B3FE7C8F-A6D3-744C-8B34-D7AD100A53D2}"/>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00"/>
  <sheetViews>
    <sheetView showGridLines="0" workbookViewId="0">
      <pane ySplit="1" topLeftCell="A2" activePane="bottomLeft" state="frozen"/>
      <selection pane="bottomLeft"/>
    </sheetView>
  </sheetViews>
  <sheetFormatPr baseColWidth="10" defaultColWidth="11.1640625" defaultRowHeight="15" customHeight="1" x14ac:dyDescent="0.2"/>
  <cols>
    <col min="1" max="1" width="46.5" style="18" customWidth="1"/>
    <col min="2" max="5" width="10.5" style="18" customWidth="1"/>
    <col min="6" max="6" width="31.83203125" style="18" customWidth="1"/>
    <col min="7" max="10" width="10.5" style="18" customWidth="1"/>
    <col min="11" max="11" width="31.6640625" style="18" customWidth="1"/>
    <col min="12" max="15" width="10.5" style="18" customWidth="1"/>
    <col min="16" max="16" width="30.6640625" style="18" customWidth="1"/>
    <col min="17" max="20" width="10.5" style="18" customWidth="1"/>
    <col min="21" max="16384" width="11.1640625" style="18"/>
  </cols>
  <sheetData>
    <row r="1" spans="1:20" s="198" customFormat="1" ht="339" customHeight="1" x14ac:dyDescent="0.2">
      <c r="A1" s="199" t="s">
        <v>316</v>
      </c>
      <c r="B1" s="197"/>
      <c r="C1" s="197"/>
      <c r="D1" s="197"/>
      <c r="E1" s="197"/>
      <c r="F1" s="200" t="s">
        <v>110</v>
      </c>
      <c r="G1" s="197"/>
      <c r="H1" s="197"/>
      <c r="I1" s="197"/>
      <c r="J1" s="197"/>
      <c r="K1" s="200" t="s">
        <v>98</v>
      </c>
      <c r="L1" s="197"/>
      <c r="M1" s="197"/>
      <c r="N1" s="197"/>
      <c r="O1" s="197"/>
      <c r="P1" s="200" t="s">
        <v>99</v>
      </c>
    </row>
    <row r="2" spans="1:20" ht="15.75" customHeight="1" x14ac:dyDescent="0.2">
      <c r="A2" s="44"/>
      <c r="B2" s="44"/>
      <c r="C2" s="44"/>
      <c r="D2" s="44"/>
      <c r="E2" s="43"/>
      <c r="F2" s="44"/>
      <c r="G2" s="44"/>
      <c r="H2" s="44"/>
      <c r="I2" s="44"/>
      <c r="J2" s="43"/>
      <c r="K2" s="44"/>
      <c r="L2" s="44"/>
      <c r="M2" s="44"/>
      <c r="N2" s="44"/>
      <c r="O2" s="43"/>
    </row>
    <row r="3" spans="1:20" ht="42.75" customHeight="1" x14ac:dyDescent="0.2">
      <c r="A3" s="45" t="str">
        <f>Profile!C1</f>
        <v>Time 5: 06/04/24</v>
      </c>
      <c r="B3" s="58" t="s">
        <v>0</v>
      </c>
      <c r="C3" s="58" t="s">
        <v>35</v>
      </c>
      <c r="D3" s="58" t="s">
        <v>36</v>
      </c>
      <c r="E3" s="46"/>
      <c r="F3" s="47" t="str">
        <f>Profile!D1</f>
        <v>Time 6: 11/01/24</v>
      </c>
      <c r="G3" s="58" t="s">
        <v>0</v>
      </c>
      <c r="H3" s="58" t="s">
        <v>35</v>
      </c>
      <c r="I3" s="58" t="s">
        <v>36</v>
      </c>
      <c r="J3" s="43"/>
      <c r="K3" s="48" t="str">
        <f>Profile!E1</f>
        <v>Time 3:
(mm/dd/yyyy)</v>
      </c>
      <c r="L3" s="58" t="s">
        <v>0</v>
      </c>
      <c r="M3" s="58" t="s">
        <v>35</v>
      </c>
      <c r="N3" s="58" t="s">
        <v>36</v>
      </c>
      <c r="O3" s="43"/>
      <c r="P3" s="66" t="str">
        <f>Profile!F1</f>
        <v>Time 4:
(mm/dd/yyyy)</v>
      </c>
      <c r="Q3" s="67" t="s">
        <v>0</v>
      </c>
      <c r="R3" s="67" t="s">
        <v>35</v>
      </c>
      <c r="S3" s="67" t="s">
        <v>36</v>
      </c>
    </row>
    <row r="4" spans="1:20" ht="39.75" customHeight="1" x14ac:dyDescent="0.2">
      <c r="A4" s="59" t="str">
        <f>Profile!A46</f>
        <v xml:space="preserve">% PBC-DIDM Advanced </v>
      </c>
      <c r="B4" s="49">
        <f>Profile!C46</f>
        <v>0</v>
      </c>
      <c r="C4" s="50">
        <f>Profile!H46</f>
        <v>0</v>
      </c>
      <c r="D4" s="51">
        <f>Profile!M46</f>
        <v>0</v>
      </c>
      <c r="E4" s="46"/>
      <c r="F4" s="165" t="str">
        <f>A4</f>
        <v xml:space="preserve">% PBC-DIDM Advanced </v>
      </c>
      <c r="G4" s="49">
        <f>Profile!D46</f>
        <v>0</v>
      </c>
      <c r="H4" s="50">
        <f>Profile!I46</f>
        <v>0</v>
      </c>
      <c r="I4" s="51">
        <f>Profile!N46</f>
        <v>0</v>
      </c>
      <c r="J4" s="52"/>
      <c r="K4" s="62" t="str">
        <f>Profile!A46</f>
        <v xml:space="preserve">% PBC-DIDM Advanced </v>
      </c>
      <c r="L4" s="49">
        <f>Profile!E46</f>
        <v>0</v>
      </c>
      <c r="M4" s="50">
        <f>Profile!J46</f>
        <v>0</v>
      </c>
      <c r="N4" s="51">
        <f>Profile!O46</f>
        <v>0</v>
      </c>
      <c r="O4" s="52"/>
      <c r="P4" s="168" t="str">
        <f>Profile!A46</f>
        <v xml:space="preserve">% PBC-DIDM Advanced </v>
      </c>
      <c r="Q4" s="68">
        <f>Profile!F46</f>
        <v>0</v>
      </c>
      <c r="R4" s="69">
        <f>Profile!K46</f>
        <v>0</v>
      </c>
      <c r="S4" s="70">
        <f>Profile!P46</f>
        <v>0</v>
      </c>
      <c r="T4" s="53"/>
    </row>
    <row r="5" spans="1:20" ht="39.75" customHeight="1" x14ac:dyDescent="0.2">
      <c r="A5" s="163" t="str">
        <f>Profile!A45</f>
        <v>% of PBC-DIDM Mid</v>
      </c>
      <c r="B5" s="54">
        <f>Profile!C45</f>
        <v>0</v>
      </c>
      <c r="C5" s="54">
        <f>Profile!H45</f>
        <v>0</v>
      </c>
      <c r="D5" s="54">
        <f>Profile!M45</f>
        <v>0</v>
      </c>
      <c r="E5" s="46"/>
      <c r="F5" s="166" t="str">
        <f>Profile!A45</f>
        <v>% of PBC-DIDM Mid</v>
      </c>
      <c r="G5" s="54">
        <f>Profile!D45</f>
        <v>0.4</v>
      </c>
      <c r="H5" s="54">
        <f>Profile!I45</f>
        <v>0</v>
      </c>
      <c r="I5" s="54">
        <f>Profile!N45</f>
        <v>0.5</v>
      </c>
      <c r="J5" s="52"/>
      <c r="K5" s="63" t="str">
        <f>Profile!A45</f>
        <v>% of PBC-DIDM Mid</v>
      </c>
      <c r="L5" s="55">
        <f>Profile!E45</f>
        <v>0</v>
      </c>
      <c r="M5" s="54">
        <f>Profile!J45</f>
        <v>0</v>
      </c>
      <c r="N5" s="54">
        <f>Profile!O45</f>
        <v>0</v>
      </c>
      <c r="O5" s="52"/>
      <c r="P5" s="169" t="str">
        <f>Profile!A45</f>
        <v>% of PBC-DIDM Mid</v>
      </c>
      <c r="Q5" s="71">
        <f>Profile!F45</f>
        <v>0</v>
      </c>
      <c r="R5" s="72">
        <f>Profile!K45</f>
        <v>0</v>
      </c>
      <c r="S5" s="72">
        <f>Profile!P45</f>
        <v>0</v>
      </c>
      <c r="T5" s="53"/>
    </row>
    <row r="6" spans="1:20" ht="39.75" customHeight="1" x14ac:dyDescent="0.2">
      <c r="A6" s="164" t="str">
        <f>Profile!A44</f>
        <v>% of PBC-DIDM Initial</v>
      </c>
      <c r="B6" s="56">
        <f>Profile!C44</f>
        <v>0.6</v>
      </c>
      <c r="C6" s="57">
        <f>Profile!H44</f>
        <v>0.5714285714285714</v>
      </c>
      <c r="D6" s="54">
        <f>Profile!M44</f>
        <v>0</v>
      </c>
      <c r="E6" s="46"/>
      <c r="F6" s="167" t="str">
        <f>Profile!A44</f>
        <v>% of PBC-DIDM Initial</v>
      </c>
      <c r="G6" s="54">
        <f>Profile!D44</f>
        <v>1</v>
      </c>
      <c r="H6" s="54">
        <f>Profile!I44</f>
        <v>1</v>
      </c>
      <c r="I6" s="54">
        <f>Profile!N44</f>
        <v>1</v>
      </c>
      <c r="J6" s="52"/>
      <c r="K6" s="64" t="str">
        <f>Profile!A44</f>
        <v>% of PBC-DIDM Initial</v>
      </c>
      <c r="L6" s="54">
        <f>Profile!E44</f>
        <v>0</v>
      </c>
      <c r="M6" s="54">
        <f>Profile!J44</f>
        <v>0</v>
      </c>
      <c r="N6" s="54">
        <f>Profile!O44</f>
        <v>0</v>
      </c>
      <c r="O6" s="52"/>
      <c r="P6" s="170" t="str">
        <f>Profile!A44</f>
        <v>% of PBC-DIDM Initial</v>
      </c>
      <c r="Q6" s="72">
        <f>Profile!F44</f>
        <v>0</v>
      </c>
      <c r="R6" s="72">
        <f>Profile!K44</f>
        <v>0</v>
      </c>
      <c r="S6" s="72">
        <f>Profile!P44</f>
        <v>0</v>
      </c>
      <c r="T6" s="53"/>
    </row>
    <row r="7" spans="1:20" ht="39.75" customHeight="1" x14ac:dyDescent="0.2">
      <c r="A7" s="60" t="str">
        <f>Profile!A43</f>
        <v xml:space="preserve">% of PBC Foundational </v>
      </c>
      <c r="B7" s="54">
        <f>Profile!C43</f>
        <v>1</v>
      </c>
      <c r="C7" s="54">
        <f>Profile!H43</f>
        <v>1</v>
      </c>
      <c r="D7" s="54">
        <f>Profile!M43</f>
        <v>1</v>
      </c>
      <c r="E7" s="46"/>
      <c r="F7" s="61" t="str">
        <f>Profile!A43</f>
        <v xml:space="preserve">% of PBC Foundational </v>
      </c>
      <c r="G7" s="54">
        <f>Profile!D43</f>
        <v>1</v>
      </c>
      <c r="H7" s="54">
        <f>Profile!I43</f>
        <v>1</v>
      </c>
      <c r="I7" s="54">
        <f>Profile!N43</f>
        <v>1</v>
      </c>
      <c r="J7" s="52"/>
      <c r="K7" s="65" t="str">
        <f>Profile!A43</f>
        <v xml:space="preserve">% of PBC Foundational </v>
      </c>
      <c r="L7" s="54">
        <f>Profile!E43</f>
        <v>0</v>
      </c>
      <c r="M7" s="54">
        <f>Profile!J43</f>
        <v>0</v>
      </c>
      <c r="N7" s="54">
        <f>Profile!O43</f>
        <v>0</v>
      </c>
      <c r="O7" s="52"/>
      <c r="P7" s="73" t="str">
        <f>Profile!A43</f>
        <v xml:space="preserve">% of PBC Foundational </v>
      </c>
      <c r="Q7" s="72">
        <f>Profile!F43</f>
        <v>0</v>
      </c>
      <c r="R7" s="72">
        <f>Profile!K43</f>
        <v>0</v>
      </c>
      <c r="S7" s="72">
        <f>Profile!P43</f>
        <v>0</v>
      </c>
      <c r="T7" s="53"/>
    </row>
    <row r="8" spans="1:20" ht="339.75" customHeight="1" x14ac:dyDescent="0.2">
      <c r="A8" s="43"/>
      <c r="B8" s="43"/>
      <c r="C8" s="43"/>
      <c r="D8" s="43"/>
      <c r="E8" s="43"/>
      <c r="F8" s="43"/>
      <c r="G8" s="43"/>
      <c r="H8" s="43"/>
      <c r="I8" s="43"/>
      <c r="J8" s="43"/>
      <c r="K8" s="43"/>
      <c r="L8" s="43"/>
      <c r="M8" s="43"/>
      <c r="N8" s="43"/>
      <c r="O8" s="43"/>
    </row>
    <row r="9" spans="1:20" ht="409.5" customHeight="1" x14ac:dyDescent="0.2">
      <c r="A9" s="43"/>
      <c r="B9" s="43"/>
      <c r="C9" s="43"/>
      <c r="D9" s="43"/>
      <c r="E9" s="43"/>
      <c r="F9" s="43"/>
      <c r="G9" s="43"/>
      <c r="H9" s="43"/>
      <c r="I9" s="43"/>
      <c r="J9" s="43"/>
      <c r="K9" s="43"/>
      <c r="L9" s="43"/>
      <c r="M9" s="43"/>
      <c r="N9" s="43"/>
      <c r="O9" s="43"/>
    </row>
    <row r="10" spans="1:20" ht="15.75" customHeight="1" x14ac:dyDescent="0.2">
      <c r="A10" s="43"/>
      <c r="B10" s="43"/>
      <c r="C10" s="43"/>
      <c r="D10" s="43"/>
      <c r="E10" s="43"/>
      <c r="F10" s="43"/>
      <c r="G10" s="43"/>
      <c r="H10" s="43"/>
      <c r="I10" s="43"/>
      <c r="J10" s="43"/>
      <c r="K10" s="43"/>
      <c r="L10" s="43"/>
      <c r="M10" s="43"/>
      <c r="N10" s="43"/>
      <c r="O10" s="43"/>
    </row>
    <row r="11" spans="1:20" ht="15.75" customHeight="1" x14ac:dyDescent="0.2">
      <c r="A11" s="43"/>
      <c r="B11" s="43"/>
      <c r="C11" s="43"/>
      <c r="D11" s="43"/>
      <c r="E11" s="43"/>
      <c r="F11" s="43"/>
      <c r="G11" s="43"/>
      <c r="H11" s="43"/>
      <c r="I11" s="43"/>
      <c r="J11" s="43"/>
      <c r="K11" s="43"/>
      <c r="L11" s="43"/>
      <c r="M11" s="43"/>
      <c r="N11" s="43"/>
      <c r="O11" s="43"/>
    </row>
    <row r="12" spans="1:20" ht="15.75" customHeight="1" x14ac:dyDescent="0.2">
      <c r="E12" s="43"/>
      <c r="F12" s="43"/>
      <c r="G12" s="43"/>
      <c r="H12" s="43"/>
      <c r="I12" s="43"/>
      <c r="J12" s="43"/>
      <c r="K12" s="43"/>
      <c r="L12" s="43"/>
      <c r="M12" s="43"/>
      <c r="N12" s="43"/>
      <c r="O12" s="43"/>
    </row>
    <row r="13" spans="1:20" ht="49.5" customHeight="1" x14ac:dyDescent="0.2">
      <c r="E13" s="43"/>
      <c r="F13" s="43"/>
      <c r="G13" s="43"/>
      <c r="H13" s="43"/>
      <c r="I13" s="43"/>
      <c r="J13" s="43"/>
      <c r="K13" s="43"/>
      <c r="L13" s="43"/>
      <c r="M13" s="43"/>
      <c r="N13" s="43"/>
      <c r="O13" s="43"/>
    </row>
    <row r="14" spans="1:20" ht="49.5" customHeight="1" x14ac:dyDescent="0.2">
      <c r="E14" s="43"/>
      <c r="F14" s="43"/>
      <c r="G14" s="43"/>
      <c r="H14" s="43"/>
      <c r="I14" s="43"/>
      <c r="J14" s="43"/>
      <c r="K14" s="43"/>
      <c r="L14" s="43"/>
      <c r="M14" s="43"/>
      <c r="N14" s="43"/>
      <c r="O14" s="43"/>
    </row>
    <row r="15" spans="1:20" ht="49.5" customHeight="1" x14ac:dyDescent="0.2">
      <c r="E15" s="43"/>
      <c r="F15" s="43"/>
      <c r="G15" s="43"/>
      <c r="H15" s="43"/>
      <c r="I15" s="43"/>
      <c r="J15" s="43"/>
      <c r="K15" s="43"/>
      <c r="L15" s="43"/>
      <c r="M15" s="43"/>
      <c r="N15" s="43"/>
      <c r="O15" s="43"/>
    </row>
    <row r="16" spans="1:20" ht="49.5" customHeight="1" x14ac:dyDescent="0.2">
      <c r="E16" s="43"/>
      <c r="F16" s="43"/>
      <c r="G16" s="43"/>
      <c r="H16" s="43"/>
      <c r="I16" s="43"/>
      <c r="J16" s="43"/>
      <c r="K16" s="43"/>
      <c r="L16" s="43"/>
      <c r="M16" s="43"/>
      <c r="N16" s="43"/>
      <c r="O16" s="43"/>
    </row>
    <row r="17" spans="1:15" ht="15.75" customHeight="1" x14ac:dyDescent="0.2">
      <c r="A17" s="43"/>
      <c r="B17" s="43"/>
      <c r="C17" s="43"/>
      <c r="D17" s="43"/>
      <c r="E17" s="43"/>
      <c r="F17" s="43"/>
      <c r="G17" s="43"/>
      <c r="H17" s="43"/>
      <c r="I17" s="43"/>
      <c r="J17" s="43"/>
      <c r="K17" s="43"/>
      <c r="L17" s="43"/>
      <c r="M17" s="43"/>
      <c r="N17" s="43"/>
      <c r="O17" s="43"/>
    </row>
    <row r="18" spans="1:15" ht="15.75" customHeight="1" x14ac:dyDescent="0.2">
      <c r="A18" s="43"/>
      <c r="B18" s="43"/>
      <c r="C18" s="43"/>
      <c r="D18" s="43"/>
      <c r="E18" s="43"/>
      <c r="F18" s="43"/>
      <c r="G18" s="43"/>
      <c r="H18" s="43"/>
      <c r="I18" s="43"/>
      <c r="J18" s="43"/>
      <c r="K18" s="43"/>
      <c r="L18" s="43"/>
      <c r="M18" s="43"/>
      <c r="N18" s="43"/>
      <c r="O18" s="43"/>
    </row>
    <row r="19" spans="1:15" ht="15.75" customHeight="1" x14ac:dyDescent="0.2">
      <c r="A19" s="43"/>
      <c r="B19" s="43"/>
      <c r="C19" s="43"/>
      <c r="D19" s="43"/>
      <c r="E19" s="43"/>
      <c r="F19" s="43"/>
      <c r="G19" s="43"/>
      <c r="H19" s="43"/>
      <c r="I19" s="43"/>
      <c r="J19" s="43"/>
      <c r="K19" s="43"/>
      <c r="L19" s="43"/>
      <c r="M19" s="43"/>
      <c r="N19" s="43"/>
      <c r="O19" s="43"/>
    </row>
    <row r="20" spans="1:15" ht="15.75" customHeight="1" x14ac:dyDescent="0.2">
      <c r="A20" s="43"/>
      <c r="B20" s="43"/>
      <c r="C20" s="43"/>
      <c r="D20" s="43"/>
      <c r="E20" s="43"/>
      <c r="F20" s="43"/>
      <c r="G20" s="43"/>
      <c r="H20" s="43"/>
      <c r="I20" s="43"/>
      <c r="J20" s="43"/>
      <c r="K20" s="43"/>
      <c r="L20" s="43"/>
      <c r="M20" s="43"/>
      <c r="N20" s="43"/>
      <c r="O20" s="43"/>
    </row>
    <row r="21" spans="1:15" ht="15.75" customHeight="1" x14ac:dyDescent="0.2">
      <c r="E21" s="43"/>
      <c r="F21" s="43"/>
      <c r="G21" s="43"/>
      <c r="H21" s="43"/>
      <c r="I21" s="43"/>
      <c r="J21" s="43"/>
      <c r="K21" s="43"/>
      <c r="L21" s="43"/>
      <c r="M21" s="43"/>
      <c r="N21" s="43"/>
      <c r="O21" s="43"/>
    </row>
    <row r="22" spans="1:15" ht="48.75" customHeight="1" x14ac:dyDescent="0.2">
      <c r="E22" s="43"/>
      <c r="F22" s="43"/>
      <c r="G22" s="43"/>
      <c r="H22" s="43"/>
      <c r="I22" s="43"/>
      <c r="J22" s="43"/>
      <c r="K22" s="43"/>
      <c r="L22" s="43"/>
      <c r="M22" s="43"/>
      <c r="N22" s="43"/>
      <c r="O22" s="43"/>
    </row>
    <row r="23" spans="1:15" ht="48.75" customHeight="1" x14ac:dyDescent="0.2">
      <c r="E23" s="43"/>
      <c r="F23" s="43"/>
      <c r="G23" s="43"/>
      <c r="H23" s="43"/>
      <c r="I23" s="43"/>
      <c r="J23" s="43"/>
      <c r="K23" s="43"/>
      <c r="L23" s="43"/>
      <c r="M23" s="43"/>
      <c r="N23" s="43"/>
      <c r="O23" s="43"/>
    </row>
    <row r="24" spans="1:15" ht="48.75" customHeight="1" x14ac:dyDescent="0.2">
      <c r="E24" s="43"/>
      <c r="F24" s="43"/>
      <c r="G24" s="43"/>
      <c r="H24" s="43"/>
      <c r="I24" s="43"/>
      <c r="J24" s="43"/>
      <c r="K24" s="43"/>
      <c r="L24" s="43"/>
      <c r="M24" s="43"/>
      <c r="N24" s="43"/>
      <c r="O24" s="43"/>
    </row>
    <row r="25" spans="1:15" ht="48.75" customHeight="1" x14ac:dyDescent="0.2">
      <c r="E25" s="43"/>
      <c r="F25" s="43"/>
      <c r="G25" s="43"/>
      <c r="H25" s="43"/>
      <c r="I25" s="43"/>
      <c r="J25" s="43"/>
      <c r="K25" s="43"/>
      <c r="L25" s="43"/>
      <c r="M25" s="43"/>
      <c r="N25" s="43"/>
      <c r="O25" s="43"/>
    </row>
    <row r="26" spans="1:15" ht="15.75" customHeight="1" x14ac:dyDescent="0.2">
      <c r="A26" s="43"/>
      <c r="B26" s="43"/>
      <c r="C26" s="43"/>
      <c r="D26" s="43"/>
      <c r="E26" s="43"/>
      <c r="F26" s="43"/>
      <c r="G26" s="43"/>
      <c r="H26" s="43"/>
      <c r="I26" s="43"/>
      <c r="J26" s="43"/>
      <c r="K26" s="43"/>
      <c r="L26" s="43"/>
      <c r="M26" s="43"/>
      <c r="N26" s="43"/>
      <c r="O26" s="43"/>
    </row>
    <row r="27" spans="1:15" ht="15.75" customHeight="1" x14ac:dyDescent="0.2">
      <c r="A27" s="43"/>
      <c r="B27" s="43"/>
      <c r="C27" s="43"/>
      <c r="D27" s="43"/>
      <c r="E27" s="43"/>
      <c r="F27" s="43"/>
      <c r="G27" s="43"/>
      <c r="H27" s="43"/>
      <c r="I27" s="43"/>
      <c r="J27" s="43"/>
      <c r="K27" s="43"/>
      <c r="L27" s="43"/>
      <c r="M27" s="43"/>
      <c r="N27" s="43"/>
      <c r="O27" s="43"/>
    </row>
    <row r="28" spans="1:15" ht="15.75" customHeight="1" x14ac:dyDescent="0.2">
      <c r="A28" s="43"/>
      <c r="B28" s="43"/>
      <c r="C28" s="43"/>
      <c r="D28" s="43"/>
      <c r="E28" s="43"/>
      <c r="F28" s="43"/>
      <c r="G28" s="43"/>
      <c r="H28" s="43"/>
      <c r="I28" s="43"/>
      <c r="J28" s="43"/>
      <c r="K28" s="43"/>
      <c r="L28" s="43"/>
      <c r="M28" s="43"/>
      <c r="N28" s="43"/>
      <c r="O28" s="43"/>
    </row>
    <row r="29" spans="1:15" ht="15.75" customHeight="1" x14ac:dyDescent="0.2">
      <c r="A29" s="43"/>
      <c r="B29" s="43"/>
      <c r="C29" s="43"/>
      <c r="D29" s="43"/>
      <c r="E29" s="43"/>
      <c r="F29" s="43"/>
      <c r="G29" s="43"/>
      <c r="H29" s="43"/>
      <c r="I29" s="43"/>
      <c r="J29" s="43"/>
      <c r="K29" s="43"/>
      <c r="L29" s="43"/>
      <c r="M29" s="43"/>
      <c r="N29" s="43"/>
      <c r="O29" s="43"/>
    </row>
    <row r="30" spans="1:15" ht="15.75" customHeight="1" x14ac:dyDescent="0.2">
      <c r="A30" s="43"/>
      <c r="B30" s="43"/>
      <c r="C30" s="43"/>
      <c r="D30" s="43"/>
      <c r="E30" s="43"/>
      <c r="F30" s="43"/>
      <c r="G30" s="43"/>
      <c r="H30" s="43"/>
      <c r="I30" s="43"/>
      <c r="J30" s="43"/>
      <c r="K30" s="43"/>
      <c r="L30" s="43"/>
      <c r="M30" s="43"/>
      <c r="N30" s="43"/>
      <c r="O30" s="43"/>
    </row>
    <row r="31" spans="1:15" ht="15.75" customHeight="1" x14ac:dyDescent="0.2">
      <c r="A31" s="43"/>
      <c r="B31" s="43"/>
      <c r="C31" s="43"/>
      <c r="D31" s="43"/>
      <c r="E31" s="43"/>
      <c r="F31" s="43"/>
      <c r="G31" s="43"/>
      <c r="H31" s="43"/>
      <c r="I31" s="43"/>
      <c r="J31" s="43"/>
      <c r="K31" s="43"/>
      <c r="L31" s="43"/>
      <c r="M31" s="43"/>
      <c r="N31" s="43"/>
      <c r="O31" s="43"/>
    </row>
    <row r="32" spans="1:15" ht="15.75" customHeight="1" x14ac:dyDescent="0.2">
      <c r="A32" s="43"/>
      <c r="B32" s="43"/>
      <c r="C32" s="43"/>
      <c r="D32" s="43"/>
      <c r="E32" s="43"/>
      <c r="F32" s="43"/>
      <c r="G32" s="43"/>
      <c r="H32" s="43"/>
      <c r="I32" s="43"/>
      <c r="J32" s="43"/>
      <c r="K32" s="43"/>
      <c r="L32" s="43"/>
      <c r="M32" s="43"/>
      <c r="N32" s="43"/>
      <c r="O32" s="43"/>
    </row>
    <row r="33" spans="1:15" ht="15.75" customHeight="1" x14ac:dyDescent="0.2">
      <c r="A33" s="43"/>
      <c r="B33" s="43"/>
      <c r="C33" s="43"/>
      <c r="D33" s="43"/>
      <c r="E33" s="43"/>
      <c r="F33" s="43"/>
      <c r="G33" s="43"/>
      <c r="H33" s="43"/>
      <c r="I33" s="43"/>
      <c r="J33" s="43"/>
      <c r="K33" s="43"/>
      <c r="L33" s="43"/>
      <c r="M33" s="43"/>
      <c r="N33" s="43"/>
      <c r="O33" s="43"/>
    </row>
    <row r="34" spans="1:15" ht="15.75" customHeight="1" x14ac:dyDescent="0.2">
      <c r="A34" s="43"/>
      <c r="B34" s="43"/>
      <c r="C34" s="43"/>
      <c r="D34" s="43"/>
      <c r="E34" s="43"/>
      <c r="F34" s="43"/>
      <c r="G34" s="43"/>
      <c r="H34" s="43"/>
      <c r="I34" s="43"/>
      <c r="J34" s="43"/>
      <c r="K34" s="43"/>
      <c r="L34" s="43"/>
      <c r="M34" s="43"/>
      <c r="N34" s="43"/>
      <c r="O34" s="43"/>
    </row>
    <row r="35" spans="1:15" ht="15.75" customHeight="1" x14ac:dyDescent="0.2">
      <c r="A35" s="43"/>
      <c r="B35" s="43"/>
      <c r="C35" s="43"/>
      <c r="D35" s="43"/>
      <c r="E35" s="43"/>
      <c r="F35" s="43"/>
      <c r="G35" s="43"/>
      <c r="H35" s="43"/>
      <c r="I35" s="43"/>
      <c r="J35" s="43"/>
      <c r="K35" s="43"/>
      <c r="L35" s="43"/>
      <c r="M35" s="43"/>
      <c r="N35" s="43"/>
      <c r="O35" s="43"/>
    </row>
    <row r="36" spans="1:15" ht="15.75" customHeight="1" x14ac:dyDescent="0.2">
      <c r="A36" s="43"/>
      <c r="B36" s="43"/>
      <c r="C36" s="43"/>
      <c r="D36" s="43"/>
      <c r="E36" s="43"/>
      <c r="F36" s="43"/>
      <c r="G36" s="43"/>
      <c r="H36" s="43"/>
      <c r="I36" s="43"/>
      <c r="J36" s="43"/>
      <c r="K36" s="43"/>
      <c r="L36" s="43"/>
      <c r="M36" s="43"/>
      <c r="N36" s="43"/>
      <c r="O36" s="43"/>
    </row>
    <row r="37" spans="1:15" ht="15.75" customHeight="1" x14ac:dyDescent="0.2">
      <c r="A37" s="43"/>
      <c r="B37" s="43"/>
      <c r="C37" s="43"/>
      <c r="D37" s="43"/>
      <c r="E37" s="43"/>
      <c r="F37" s="43"/>
      <c r="G37" s="43"/>
      <c r="H37" s="43"/>
      <c r="I37" s="43"/>
      <c r="J37" s="43"/>
      <c r="K37" s="43"/>
      <c r="L37" s="43"/>
      <c r="M37" s="43"/>
      <c r="N37" s="43"/>
      <c r="O37" s="43"/>
    </row>
    <row r="38" spans="1:15" ht="15.75" customHeight="1" x14ac:dyDescent="0.2">
      <c r="A38" s="43"/>
      <c r="B38" s="43"/>
      <c r="C38" s="43"/>
      <c r="D38" s="43"/>
      <c r="E38" s="43"/>
      <c r="F38" s="43"/>
      <c r="G38" s="43"/>
      <c r="H38" s="43"/>
      <c r="I38" s="43"/>
      <c r="J38" s="43"/>
      <c r="K38" s="43"/>
      <c r="L38" s="43"/>
      <c r="M38" s="43"/>
      <c r="N38" s="43"/>
      <c r="O38" s="43"/>
    </row>
    <row r="39" spans="1:15" ht="15.75" customHeight="1" x14ac:dyDescent="0.2">
      <c r="A39" s="43"/>
      <c r="B39" s="43"/>
      <c r="C39" s="43"/>
      <c r="D39" s="43"/>
      <c r="E39" s="43"/>
      <c r="F39" s="43"/>
      <c r="G39" s="43"/>
      <c r="H39" s="43"/>
      <c r="I39" s="43"/>
      <c r="J39" s="43"/>
      <c r="K39" s="43"/>
      <c r="L39" s="43"/>
      <c r="M39" s="43"/>
      <c r="N39" s="43"/>
      <c r="O39" s="43"/>
    </row>
    <row r="40" spans="1:15" ht="15.75" customHeight="1" x14ac:dyDescent="0.2">
      <c r="A40" s="43"/>
      <c r="B40" s="43"/>
      <c r="C40" s="43"/>
      <c r="D40" s="43"/>
      <c r="E40" s="43"/>
      <c r="F40" s="43"/>
      <c r="G40" s="43"/>
      <c r="H40" s="43"/>
      <c r="I40" s="43"/>
      <c r="J40" s="43"/>
      <c r="K40" s="43"/>
      <c r="L40" s="43"/>
      <c r="M40" s="43"/>
      <c r="N40" s="43"/>
      <c r="O40" s="43"/>
    </row>
    <row r="41" spans="1:15" ht="15.75" customHeight="1" x14ac:dyDescent="0.2">
      <c r="A41" s="43"/>
      <c r="B41" s="43"/>
      <c r="C41" s="43"/>
      <c r="D41" s="43"/>
      <c r="E41" s="43"/>
      <c r="F41" s="43"/>
      <c r="G41" s="43"/>
      <c r="H41" s="43"/>
      <c r="I41" s="43"/>
      <c r="J41" s="43"/>
      <c r="K41" s="43"/>
      <c r="L41" s="43"/>
      <c r="M41" s="43"/>
      <c r="N41" s="43"/>
      <c r="O41" s="43"/>
    </row>
    <row r="42" spans="1:15" ht="15.75" customHeight="1" x14ac:dyDescent="0.2">
      <c r="A42" s="43"/>
      <c r="B42" s="43"/>
      <c r="C42" s="43"/>
      <c r="D42" s="43"/>
      <c r="E42" s="43"/>
      <c r="F42" s="43"/>
      <c r="G42" s="43"/>
      <c r="H42" s="43"/>
      <c r="I42" s="43"/>
      <c r="J42" s="43"/>
      <c r="K42" s="43"/>
      <c r="L42" s="43"/>
      <c r="M42" s="43"/>
      <c r="N42" s="43"/>
      <c r="O42" s="43"/>
    </row>
    <row r="43" spans="1:15" ht="15.75" customHeight="1" x14ac:dyDescent="0.2">
      <c r="J43" s="43"/>
      <c r="O43" s="43"/>
    </row>
    <row r="44" spans="1:15" ht="15.75" customHeight="1" x14ac:dyDescent="0.2">
      <c r="J44" s="43"/>
      <c r="O44" s="43"/>
    </row>
    <row r="45" spans="1:15" ht="15.75" customHeight="1" x14ac:dyDescent="0.2">
      <c r="J45" s="43"/>
      <c r="O45" s="43"/>
    </row>
    <row r="46" spans="1:15" ht="15.75" customHeight="1" x14ac:dyDescent="0.2">
      <c r="J46" s="43"/>
      <c r="O46" s="43"/>
    </row>
    <row r="47" spans="1:15" ht="15.75" customHeight="1" x14ac:dyDescent="0.2">
      <c r="J47" s="43"/>
      <c r="O47" s="43"/>
    </row>
    <row r="48" spans="1:15" ht="15.75" customHeight="1" x14ac:dyDescent="0.2">
      <c r="J48" s="43"/>
      <c r="O48" s="43"/>
    </row>
    <row r="49" spans="10:15" ht="15.75" customHeight="1" x14ac:dyDescent="0.2">
      <c r="J49" s="43"/>
      <c r="O49" s="43"/>
    </row>
    <row r="50" spans="10:15" ht="15.75" customHeight="1" x14ac:dyDescent="0.2">
      <c r="J50" s="43"/>
      <c r="O50" s="43"/>
    </row>
    <row r="51" spans="10:15" ht="15.75" customHeight="1" x14ac:dyDescent="0.2">
      <c r="J51" s="43"/>
      <c r="O51" s="43"/>
    </row>
    <row r="52" spans="10:15" ht="15.75" customHeight="1" x14ac:dyDescent="0.2">
      <c r="J52" s="43"/>
      <c r="O52" s="43"/>
    </row>
    <row r="53" spans="10:15" ht="15.75" customHeight="1" x14ac:dyDescent="0.2">
      <c r="J53" s="43"/>
      <c r="O53" s="43"/>
    </row>
    <row r="54" spans="10:15" ht="15.75" customHeight="1" x14ac:dyDescent="0.2">
      <c r="J54" s="43"/>
      <c r="O54" s="43"/>
    </row>
    <row r="55" spans="10:15" ht="15.75" customHeight="1" x14ac:dyDescent="0.2">
      <c r="J55" s="43"/>
      <c r="O55" s="43"/>
    </row>
    <row r="56" spans="10:15" ht="15.75" customHeight="1" x14ac:dyDescent="0.2">
      <c r="J56" s="43"/>
      <c r="O56" s="43"/>
    </row>
    <row r="57" spans="10:15" ht="15.75" customHeight="1" x14ac:dyDescent="0.2">
      <c r="J57" s="43"/>
      <c r="O57" s="43"/>
    </row>
    <row r="58" spans="10:15" ht="15.75" customHeight="1" x14ac:dyDescent="0.2">
      <c r="J58" s="43"/>
      <c r="O58" s="43"/>
    </row>
    <row r="59" spans="10:15" ht="15.75" customHeight="1" x14ac:dyDescent="0.2">
      <c r="J59" s="43"/>
      <c r="O59" s="43"/>
    </row>
    <row r="60" spans="10:15" ht="15.75" customHeight="1" x14ac:dyDescent="0.2">
      <c r="J60" s="43"/>
      <c r="O60" s="43"/>
    </row>
    <row r="61" spans="10:15" ht="15.75" customHeight="1" x14ac:dyDescent="0.2">
      <c r="J61" s="43"/>
      <c r="O61" s="43"/>
    </row>
    <row r="62" spans="10:15" ht="15.75" customHeight="1" x14ac:dyDescent="0.2">
      <c r="J62" s="43"/>
      <c r="O62" s="43"/>
    </row>
    <row r="63" spans="10:15" ht="15.75" customHeight="1" x14ac:dyDescent="0.2">
      <c r="J63" s="43"/>
      <c r="O63" s="43"/>
    </row>
    <row r="64" spans="10:15" ht="15.75" customHeight="1" x14ac:dyDescent="0.2">
      <c r="J64" s="43"/>
      <c r="O64" s="43"/>
    </row>
    <row r="65" spans="10:15" ht="15.75" customHeight="1" x14ac:dyDescent="0.2">
      <c r="J65" s="43"/>
      <c r="O65" s="43"/>
    </row>
    <row r="66" spans="10:15" ht="15.75" customHeight="1" x14ac:dyDescent="0.2">
      <c r="J66" s="43"/>
      <c r="O66" s="43"/>
    </row>
    <row r="67" spans="10:15" ht="15.75" customHeight="1" x14ac:dyDescent="0.2">
      <c r="J67" s="43"/>
      <c r="O67" s="43"/>
    </row>
    <row r="68" spans="10:15" ht="15.75" customHeight="1" x14ac:dyDescent="0.2">
      <c r="J68" s="43"/>
      <c r="O68" s="43"/>
    </row>
    <row r="69" spans="10:15" ht="15.75" customHeight="1" x14ac:dyDescent="0.2">
      <c r="J69" s="43"/>
      <c r="O69" s="43"/>
    </row>
    <row r="70" spans="10:15" ht="15.75" customHeight="1" x14ac:dyDescent="0.2">
      <c r="J70" s="43"/>
      <c r="O70" s="43"/>
    </row>
    <row r="71" spans="10:15" ht="15.75" customHeight="1" x14ac:dyDescent="0.2">
      <c r="J71" s="43"/>
      <c r="O71" s="43"/>
    </row>
    <row r="72" spans="10:15" ht="15.75" customHeight="1" x14ac:dyDescent="0.2">
      <c r="J72" s="43"/>
      <c r="O72" s="43"/>
    </row>
    <row r="73" spans="10:15" ht="15.75" customHeight="1" x14ac:dyDescent="0.2">
      <c r="J73" s="43"/>
      <c r="O73" s="43"/>
    </row>
    <row r="74" spans="10:15" ht="15.75" customHeight="1" x14ac:dyDescent="0.2">
      <c r="J74" s="43"/>
      <c r="O74" s="43"/>
    </row>
    <row r="75" spans="10:15" ht="15.75" customHeight="1" x14ac:dyDescent="0.2">
      <c r="J75" s="43"/>
      <c r="O75" s="43"/>
    </row>
    <row r="76" spans="10:15" ht="15.75" customHeight="1" x14ac:dyDescent="0.2">
      <c r="J76" s="43"/>
      <c r="O76" s="43"/>
    </row>
    <row r="77" spans="10:15" ht="15.75" customHeight="1" x14ac:dyDescent="0.2">
      <c r="J77" s="43"/>
      <c r="O77" s="43"/>
    </row>
    <row r="78" spans="10:15" ht="15.75" customHeight="1" x14ac:dyDescent="0.2">
      <c r="J78" s="43"/>
      <c r="O78" s="43"/>
    </row>
    <row r="79" spans="10:15" ht="15.75" customHeight="1" x14ac:dyDescent="0.2">
      <c r="J79" s="43"/>
      <c r="O79" s="43"/>
    </row>
    <row r="80" spans="10:15" ht="15.75" customHeight="1" x14ac:dyDescent="0.2">
      <c r="J80" s="43"/>
      <c r="O80" s="43"/>
    </row>
    <row r="81" spans="10:15" ht="15.75" customHeight="1" x14ac:dyDescent="0.2">
      <c r="J81" s="43"/>
      <c r="O81" s="43"/>
    </row>
    <row r="82" spans="10:15" ht="15.75" customHeight="1" x14ac:dyDescent="0.2">
      <c r="J82" s="43"/>
      <c r="O82" s="43"/>
    </row>
    <row r="83" spans="10:15" ht="15.75" customHeight="1" x14ac:dyDescent="0.2">
      <c r="J83" s="43"/>
      <c r="O83" s="43"/>
    </row>
    <row r="84" spans="10:15" ht="15.75" customHeight="1" x14ac:dyDescent="0.2">
      <c r="J84" s="43"/>
      <c r="O84" s="43"/>
    </row>
    <row r="85" spans="10:15" ht="15.75" customHeight="1" x14ac:dyDescent="0.2">
      <c r="J85" s="43"/>
      <c r="O85" s="43"/>
    </row>
    <row r="86" spans="10:15" ht="15.75" customHeight="1" x14ac:dyDescent="0.2">
      <c r="J86" s="43"/>
      <c r="O86" s="43"/>
    </row>
    <row r="87" spans="10:15" ht="15.75" customHeight="1" x14ac:dyDescent="0.2">
      <c r="J87" s="43"/>
      <c r="O87" s="43"/>
    </row>
    <row r="88" spans="10:15" ht="15.75" customHeight="1" x14ac:dyDescent="0.2">
      <c r="J88" s="43"/>
      <c r="O88" s="43"/>
    </row>
    <row r="89" spans="10:15" ht="15.75" customHeight="1" x14ac:dyDescent="0.2">
      <c r="J89" s="43"/>
      <c r="O89" s="43"/>
    </row>
    <row r="90" spans="10:15" ht="15.75" customHeight="1" x14ac:dyDescent="0.2">
      <c r="J90" s="43"/>
      <c r="O90" s="43"/>
    </row>
    <row r="91" spans="10:15" ht="15.75" customHeight="1" x14ac:dyDescent="0.2">
      <c r="J91" s="43"/>
      <c r="O91" s="43"/>
    </row>
    <row r="92" spans="10:15" ht="15.75" customHeight="1" x14ac:dyDescent="0.2">
      <c r="J92" s="43"/>
      <c r="O92" s="43"/>
    </row>
    <row r="93" spans="10:15" ht="15.75" customHeight="1" x14ac:dyDescent="0.2">
      <c r="J93" s="43"/>
      <c r="O93" s="43"/>
    </row>
    <row r="94" spans="10:15" ht="15.75" customHeight="1" x14ac:dyDescent="0.2">
      <c r="J94" s="43"/>
      <c r="O94" s="43"/>
    </row>
    <row r="95" spans="10:15" ht="15.75" customHeight="1" x14ac:dyDescent="0.2">
      <c r="J95" s="43"/>
      <c r="O95" s="43"/>
    </row>
    <row r="96" spans="10:15" ht="15.75" customHeight="1" x14ac:dyDescent="0.2">
      <c r="J96" s="43"/>
      <c r="O96" s="43"/>
    </row>
    <row r="97" spans="10:15" ht="15.75" customHeight="1" x14ac:dyDescent="0.2">
      <c r="J97" s="43"/>
      <c r="O97" s="43"/>
    </row>
    <row r="98" spans="10:15" ht="15.75" customHeight="1" x14ac:dyDescent="0.2">
      <c r="J98" s="43"/>
      <c r="O98" s="43"/>
    </row>
    <row r="99" spans="10:15" ht="15.75" customHeight="1" x14ac:dyDescent="0.2">
      <c r="J99" s="43"/>
      <c r="O99" s="43"/>
    </row>
    <row r="100" spans="10:15" ht="15.75" customHeight="1" x14ac:dyDescent="0.2">
      <c r="J100" s="43"/>
      <c r="O100" s="43"/>
    </row>
    <row r="101" spans="10:15" ht="15.75" customHeight="1" x14ac:dyDescent="0.2">
      <c r="J101" s="43"/>
      <c r="O101" s="43"/>
    </row>
    <row r="102" spans="10:15" ht="15.75" customHeight="1" x14ac:dyDescent="0.2">
      <c r="J102" s="43"/>
      <c r="O102" s="43"/>
    </row>
    <row r="103" spans="10:15" ht="15.75" customHeight="1" x14ac:dyDescent="0.2">
      <c r="J103" s="43"/>
      <c r="O103" s="43"/>
    </row>
    <row r="104" spans="10:15" ht="15.75" customHeight="1" x14ac:dyDescent="0.2">
      <c r="J104" s="43"/>
      <c r="O104" s="43"/>
    </row>
    <row r="105" spans="10:15" ht="15.75" customHeight="1" x14ac:dyDescent="0.2">
      <c r="J105" s="43"/>
      <c r="O105" s="43"/>
    </row>
    <row r="106" spans="10:15" ht="15.75" customHeight="1" x14ac:dyDescent="0.2">
      <c r="J106" s="43"/>
      <c r="O106" s="43"/>
    </row>
    <row r="107" spans="10:15" ht="15.75" customHeight="1" x14ac:dyDescent="0.2">
      <c r="J107" s="43"/>
      <c r="O107" s="43"/>
    </row>
    <row r="108" spans="10:15" ht="15.75" customHeight="1" x14ac:dyDescent="0.2">
      <c r="J108" s="43"/>
      <c r="O108" s="43"/>
    </row>
    <row r="109" spans="10:15" ht="15.75" customHeight="1" x14ac:dyDescent="0.2">
      <c r="J109" s="43"/>
      <c r="O109" s="43"/>
    </row>
    <row r="110" spans="10:15" ht="15.75" customHeight="1" x14ac:dyDescent="0.2">
      <c r="J110" s="43"/>
      <c r="O110" s="43"/>
    </row>
    <row r="111" spans="10:15" ht="15.75" customHeight="1" x14ac:dyDescent="0.2">
      <c r="J111" s="43"/>
      <c r="O111" s="43"/>
    </row>
    <row r="112" spans="10:15" ht="15.75" customHeight="1" x14ac:dyDescent="0.2">
      <c r="J112" s="43"/>
      <c r="O112" s="43"/>
    </row>
    <row r="113" spans="10:15" ht="15.75" customHeight="1" x14ac:dyDescent="0.2">
      <c r="J113" s="43"/>
      <c r="O113" s="43"/>
    </row>
    <row r="114" spans="10:15" ht="15.75" customHeight="1" x14ac:dyDescent="0.2">
      <c r="J114" s="43"/>
      <c r="O114" s="43"/>
    </row>
    <row r="115" spans="10:15" ht="15.75" customHeight="1" x14ac:dyDescent="0.2">
      <c r="J115" s="43"/>
      <c r="O115" s="43"/>
    </row>
    <row r="116" spans="10:15" ht="15.75" customHeight="1" x14ac:dyDescent="0.2">
      <c r="J116" s="43"/>
      <c r="O116" s="43"/>
    </row>
    <row r="117" spans="10:15" ht="15.75" customHeight="1" x14ac:dyDescent="0.2">
      <c r="J117" s="43"/>
      <c r="O117" s="43"/>
    </row>
    <row r="118" spans="10:15" ht="15.75" customHeight="1" x14ac:dyDescent="0.2">
      <c r="J118" s="43"/>
      <c r="O118" s="43"/>
    </row>
    <row r="119" spans="10:15" ht="15.75" customHeight="1" x14ac:dyDescent="0.2">
      <c r="J119" s="43"/>
      <c r="O119" s="43"/>
    </row>
    <row r="120" spans="10:15" ht="15.75" customHeight="1" x14ac:dyDescent="0.2">
      <c r="J120" s="43"/>
      <c r="O120" s="43"/>
    </row>
    <row r="121" spans="10:15" ht="15.75" customHeight="1" x14ac:dyDescent="0.2">
      <c r="J121" s="43"/>
      <c r="O121" s="43"/>
    </row>
    <row r="122" spans="10:15" ht="15.75" customHeight="1" x14ac:dyDescent="0.2">
      <c r="J122" s="43"/>
      <c r="O122" s="43"/>
    </row>
    <row r="123" spans="10:15" ht="15.75" customHeight="1" x14ac:dyDescent="0.2">
      <c r="J123" s="43"/>
      <c r="O123" s="43"/>
    </row>
    <row r="124" spans="10:15" ht="15.75" customHeight="1" x14ac:dyDescent="0.2">
      <c r="J124" s="43"/>
      <c r="O124" s="43"/>
    </row>
    <row r="125" spans="10:15" ht="15.75" customHeight="1" x14ac:dyDescent="0.2">
      <c r="J125" s="43"/>
      <c r="O125" s="43"/>
    </row>
    <row r="126" spans="10:15" ht="15.75" customHeight="1" x14ac:dyDescent="0.2">
      <c r="J126" s="43"/>
      <c r="O126" s="43"/>
    </row>
    <row r="127" spans="10:15" ht="15.75" customHeight="1" x14ac:dyDescent="0.2">
      <c r="J127" s="43"/>
      <c r="O127" s="43"/>
    </row>
    <row r="128" spans="10:15" ht="15.75" customHeight="1" x14ac:dyDescent="0.2">
      <c r="J128" s="43"/>
      <c r="O128" s="43"/>
    </row>
    <row r="129" spans="10:15" ht="15.75" customHeight="1" x14ac:dyDescent="0.2">
      <c r="J129" s="43"/>
      <c r="O129" s="43"/>
    </row>
    <row r="130" spans="10:15" ht="15.75" customHeight="1" x14ac:dyDescent="0.2">
      <c r="J130" s="43"/>
      <c r="O130" s="43"/>
    </row>
    <row r="131" spans="10:15" ht="15.75" customHeight="1" x14ac:dyDescent="0.2">
      <c r="J131" s="43"/>
      <c r="O131" s="43"/>
    </row>
    <row r="132" spans="10:15" ht="15.75" customHeight="1" x14ac:dyDescent="0.2">
      <c r="J132" s="43"/>
      <c r="O132" s="43"/>
    </row>
    <row r="133" spans="10:15" ht="15.75" customHeight="1" x14ac:dyDescent="0.2">
      <c r="J133" s="43"/>
      <c r="O133" s="43"/>
    </row>
    <row r="134" spans="10:15" ht="15.75" customHeight="1" x14ac:dyDescent="0.2">
      <c r="J134" s="43"/>
      <c r="O134" s="43"/>
    </row>
    <row r="135" spans="10:15" ht="15.75" customHeight="1" x14ac:dyDescent="0.2">
      <c r="J135" s="43"/>
      <c r="O135" s="43"/>
    </row>
    <row r="136" spans="10:15" ht="15.75" customHeight="1" x14ac:dyDescent="0.2">
      <c r="J136" s="43"/>
      <c r="O136" s="43"/>
    </row>
    <row r="137" spans="10:15" ht="15.75" customHeight="1" x14ac:dyDescent="0.2">
      <c r="J137" s="43"/>
      <c r="O137" s="43"/>
    </row>
    <row r="138" spans="10:15" ht="15.75" customHeight="1" x14ac:dyDescent="0.2">
      <c r="J138" s="43"/>
      <c r="O138" s="43"/>
    </row>
    <row r="139" spans="10:15" ht="15.75" customHeight="1" x14ac:dyDescent="0.2">
      <c r="J139" s="43"/>
      <c r="O139" s="43"/>
    </row>
    <row r="140" spans="10:15" ht="15.75" customHeight="1" x14ac:dyDescent="0.2">
      <c r="J140" s="43"/>
      <c r="O140" s="43"/>
    </row>
    <row r="141" spans="10:15" ht="15.75" customHeight="1" x14ac:dyDescent="0.2">
      <c r="J141" s="43"/>
      <c r="O141" s="43"/>
    </row>
    <row r="142" spans="10:15" ht="15.75" customHeight="1" x14ac:dyDescent="0.2">
      <c r="J142" s="43"/>
      <c r="O142" s="43"/>
    </row>
    <row r="143" spans="10:15" ht="15.75" customHeight="1" x14ac:dyDescent="0.2">
      <c r="J143" s="43"/>
      <c r="O143" s="43"/>
    </row>
    <row r="144" spans="10:15" ht="15.75" customHeight="1" x14ac:dyDescent="0.2">
      <c r="J144" s="43"/>
      <c r="O144" s="43"/>
    </row>
    <row r="145" spans="10:15" ht="15.75" customHeight="1" x14ac:dyDescent="0.2">
      <c r="J145" s="43"/>
      <c r="O145" s="43"/>
    </row>
    <row r="146" spans="10:15" ht="15.75" customHeight="1" x14ac:dyDescent="0.2">
      <c r="J146" s="43"/>
      <c r="O146" s="43"/>
    </row>
    <row r="147" spans="10:15" ht="15.75" customHeight="1" x14ac:dyDescent="0.2">
      <c r="J147" s="43"/>
      <c r="O147" s="43"/>
    </row>
    <row r="148" spans="10:15" ht="15.75" customHeight="1" x14ac:dyDescent="0.2">
      <c r="J148" s="43"/>
      <c r="O148" s="43"/>
    </row>
    <row r="149" spans="10:15" ht="15.75" customHeight="1" x14ac:dyDescent="0.2">
      <c r="J149" s="43"/>
      <c r="O149" s="43"/>
    </row>
    <row r="150" spans="10:15" ht="15.75" customHeight="1" x14ac:dyDescent="0.2">
      <c r="J150" s="43"/>
      <c r="O150" s="43"/>
    </row>
    <row r="151" spans="10:15" ht="15.75" customHeight="1" x14ac:dyDescent="0.2">
      <c r="J151" s="43"/>
      <c r="O151" s="43"/>
    </row>
    <row r="152" spans="10:15" ht="15.75" customHeight="1" x14ac:dyDescent="0.2">
      <c r="J152" s="43"/>
      <c r="O152" s="43"/>
    </row>
    <row r="153" spans="10:15" ht="15.75" customHeight="1" x14ac:dyDescent="0.2">
      <c r="J153" s="43"/>
      <c r="O153" s="43"/>
    </row>
    <row r="154" spans="10:15" ht="15.75" customHeight="1" x14ac:dyDescent="0.2">
      <c r="J154" s="43"/>
      <c r="O154" s="43"/>
    </row>
    <row r="155" spans="10:15" ht="15.75" customHeight="1" x14ac:dyDescent="0.2">
      <c r="J155" s="43"/>
      <c r="O155" s="43"/>
    </row>
    <row r="156" spans="10:15" ht="15.75" customHeight="1" x14ac:dyDescent="0.2">
      <c r="J156" s="43"/>
      <c r="O156" s="43"/>
    </row>
    <row r="157" spans="10:15" ht="15.75" customHeight="1" x14ac:dyDescent="0.2">
      <c r="J157" s="43"/>
      <c r="O157" s="43"/>
    </row>
    <row r="158" spans="10:15" ht="15.75" customHeight="1" x14ac:dyDescent="0.2">
      <c r="J158" s="43"/>
      <c r="O158" s="43"/>
    </row>
    <row r="159" spans="10:15" ht="15.75" customHeight="1" x14ac:dyDescent="0.2">
      <c r="J159" s="43"/>
      <c r="O159" s="43"/>
    </row>
    <row r="160" spans="10:15" ht="15.75" customHeight="1" x14ac:dyDescent="0.2">
      <c r="J160" s="43"/>
      <c r="O160" s="43"/>
    </row>
    <row r="161" spans="10:15" ht="15.75" customHeight="1" x14ac:dyDescent="0.2">
      <c r="J161" s="43"/>
      <c r="O161" s="43"/>
    </row>
    <row r="162" spans="10:15" ht="15.75" customHeight="1" x14ac:dyDescent="0.2">
      <c r="J162" s="43"/>
      <c r="O162" s="43"/>
    </row>
    <row r="163" spans="10:15" ht="15.75" customHeight="1" x14ac:dyDescent="0.2">
      <c r="J163" s="43"/>
      <c r="O163" s="43"/>
    </row>
    <row r="164" spans="10:15" ht="15.75" customHeight="1" x14ac:dyDescent="0.2">
      <c r="J164" s="43"/>
      <c r="O164" s="43"/>
    </row>
    <row r="165" spans="10:15" ht="15.75" customHeight="1" x14ac:dyDescent="0.2">
      <c r="J165" s="43"/>
      <c r="O165" s="43"/>
    </row>
    <row r="166" spans="10:15" ht="15.75" customHeight="1" x14ac:dyDescent="0.2">
      <c r="J166" s="43"/>
      <c r="O166" s="43"/>
    </row>
    <row r="167" spans="10:15" ht="15.75" customHeight="1" x14ac:dyDescent="0.2">
      <c r="J167" s="43"/>
      <c r="O167" s="43"/>
    </row>
    <row r="168" spans="10:15" ht="15.75" customHeight="1" x14ac:dyDescent="0.2">
      <c r="J168" s="43"/>
      <c r="O168" s="43"/>
    </row>
    <row r="169" spans="10:15" ht="15.75" customHeight="1" x14ac:dyDescent="0.2">
      <c r="J169" s="43"/>
      <c r="O169" s="43"/>
    </row>
    <row r="170" spans="10:15" ht="15.75" customHeight="1" x14ac:dyDescent="0.2">
      <c r="J170" s="43"/>
      <c r="O170" s="43"/>
    </row>
    <row r="171" spans="10:15" ht="15.75" customHeight="1" x14ac:dyDescent="0.2">
      <c r="J171" s="43"/>
      <c r="O171" s="43"/>
    </row>
    <row r="172" spans="10:15" ht="15.75" customHeight="1" x14ac:dyDescent="0.2">
      <c r="J172" s="43"/>
      <c r="O172" s="43"/>
    </row>
    <row r="173" spans="10:15" ht="15.75" customHeight="1" x14ac:dyDescent="0.2">
      <c r="J173" s="43"/>
      <c r="O173" s="43"/>
    </row>
    <row r="174" spans="10:15" ht="15.75" customHeight="1" x14ac:dyDescent="0.2">
      <c r="J174" s="43"/>
      <c r="O174" s="43"/>
    </row>
    <row r="175" spans="10:15" ht="15.75" customHeight="1" x14ac:dyDescent="0.2">
      <c r="J175" s="43"/>
      <c r="O175" s="43"/>
    </row>
    <row r="176" spans="10:15" ht="15.75" customHeight="1" x14ac:dyDescent="0.2">
      <c r="J176" s="43"/>
      <c r="O176" s="43"/>
    </row>
    <row r="177" spans="10:15" ht="15.75" customHeight="1" x14ac:dyDescent="0.2">
      <c r="J177" s="43"/>
      <c r="O177" s="43"/>
    </row>
    <row r="178" spans="10:15" ht="15.75" customHeight="1" x14ac:dyDescent="0.2">
      <c r="J178" s="43"/>
      <c r="O178" s="43"/>
    </row>
    <row r="179" spans="10:15" ht="15.75" customHeight="1" x14ac:dyDescent="0.2">
      <c r="J179" s="43"/>
      <c r="O179" s="43"/>
    </row>
    <row r="180" spans="10:15" ht="15.75" customHeight="1" x14ac:dyDescent="0.2">
      <c r="J180" s="43"/>
      <c r="O180" s="43"/>
    </row>
    <row r="181" spans="10:15" ht="15.75" customHeight="1" x14ac:dyDescent="0.2">
      <c r="J181" s="43"/>
      <c r="O181" s="43"/>
    </row>
    <row r="182" spans="10:15" ht="15.75" customHeight="1" x14ac:dyDescent="0.2">
      <c r="J182" s="43"/>
      <c r="O182" s="43"/>
    </row>
    <row r="183" spans="10:15" ht="15.75" customHeight="1" x14ac:dyDescent="0.2">
      <c r="J183" s="43"/>
      <c r="O183" s="43"/>
    </row>
    <row r="184" spans="10:15" ht="15.75" customHeight="1" x14ac:dyDescent="0.2">
      <c r="J184" s="43"/>
      <c r="O184" s="43"/>
    </row>
    <row r="185" spans="10:15" ht="15.75" customHeight="1" x14ac:dyDescent="0.2">
      <c r="J185" s="43"/>
      <c r="O185" s="43"/>
    </row>
    <row r="186" spans="10:15" ht="15.75" customHeight="1" x14ac:dyDescent="0.2">
      <c r="J186" s="43"/>
      <c r="O186" s="43"/>
    </row>
    <row r="187" spans="10:15" ht="15.75" customHeight="1" x14ac:dyDescent="0.2">
      <c r="J187" s="43"/>
      <c r="O187" s="43"/>
    </row>
    <row r="188" spans="10:15" ht="15.75" customHeight="1" x14ac:dyDescent="0.2">
      <c r="J188" s="43"/>
      <c r="O188" s="43"/>
    </row>
    <row r="189" spans="10:15" ht="15.75" customHeight="1" x14ac:dyDescent="0.2">
      <c r="J189" s="43"/>
      <c r="O189" s="43"/>
    </row>
    <row r="190" spans="10:15" ht="15.75" customHeight="1" x14ac:dyDescent="0.2">
      <c r="J190" s="43"/>
      <c r="O190" s="43"/>
    </row>
    <row r="191" spans="10:15" ht="15.75" customHeight="1" x14ac:dyDescent="0.2">
      <c r="J191" s="43"/>
      <c r="O191" s="43"/>
    </row>
    <row r="192" spans="10:15" ht="15.75" customHeight="1" x14ac:dyDescent="0.2">
      <c r="J192" s="43"/>
      <c r="O192" s="43"/>
    </row>
    <row r="193" spans="10:15" ht="15.75" customHeight="1" x14ac:dyDescent="0.2">
      <c r="J193" s="43"/>
      <c r="O193" s="43"/>
    </row>
    <row r="194" spans="10:15" ht="15.75" customHeight="1" x14ac:dyDescent="0.2">
      <c r="J194" s="43"/>
      <c r="O194" s="43"/>
    </row>
    <row r="195" spans="10:15" ht="15.75" customHeight="1" x14ac:dyDescent="0.2">
      <c r="J195" s="43"/>
      <c r="O195" s="43"/>
    </row>
    <row r="196" spans="10:15" ht="15.75" customHeight="1" x14ac:dyDescent="0.2">
      <c r="J196" s="43"/>
      <c r="O196" s="43"/>
    </row>
    <row r="197" spans="10:15" ht="15.75" customHeight="1" x14ac:dyDescent="0.2">
      <c r="J197" s="43"/>
      <c r="O197" s="43"/>
    </row>
    <row r="198" spans="10:15" ht="15.75" customHeight="1" x14ac:dyDescent="0.2">
      <c r="J198" s="43"/>
      <c r="O198" s="43"/>
    </row>
    <row r="199" spans="10:15" ht="15.75" customHeight="1" x14ac:dyDescent="0.2">
      <c r="J199" s="43"/>
      <c r="O199" s="43"/>
    </row>
    <row r="200" spans="10:15" ht="15.75" customHeight="1" x14ac:dyDescent="0.2">
      <c r="J200" s="43"/>
      <c r="O200" s="43"/>
    </row>
    <row r="201" spans="10:15" ht="15.75" customHeight="1" x14ac:dyDescent="0.2">
      <c r="J201" s="43"/>
      <c r="O201" s="43"/>
    </row>
    <row r="202" spans="10:15" ht="15.75" customHeight="1" x14ac:dyDescent="0.2">
      <c r="J202" s="43"/>
      <c r="O202" s="43"/>
    </row>
    <row r="203" spans="10:15" ht="15.75" customHeight="1" x14ac:dyDescent="0.2">
      <c r="J203" s="43"/>
      <c r="O203" s="43"/>
    </row>
    <row r="204" spans="10:15" ht="15.75" customHeight="1" x14ac:dyDescent="0.2">
      <c r="J204" s="43"/>
      <c r="O204" s="43"/>
    </row>
    <row r="205" spans="10:15" ht="15.75" customHeight="1" x14ac:dyDescent="0.2">
      <c r="J205" s="43"/>
      <c r="O205" s="43"/>
    </row>
    <row r="206" spans="10:15" ht="15.75" customHeight="1" x14ac:dyDescent="0.2">
      <c r="J206" s="43"/>
      <c r="O206" s="43"/>
    </row>
    <row r="207" spans="10:15" ht="15.75" customHeight="1" x14ac:dyDescent="0.2">
      <c r="J207" s="43"/>
      <c r="O207" s="43"/>
    </row>
    <row r="208" spans="10:15" ht="15.75" customHeight="1" x14ac:dyDescent="0.2">
      <c r="J208" s="43"/>
      <c r="O208" s="43"/>
    </row>
    <row r="209" spans="10:15" ht="15.75" customHeight="1" x14ac:dyDescent="0.2">
      <c r="J209" s="43"/>
      <c r="O209" s="43"/>
    </row>
    <row r="210" spans="10:15" ht="15.75" customHeight="1" x14ac:dyDescent="0.2">
      <c r="J210" s="43"/>
      <c r="O210" s="43"/>
    </row>
    <row r="211" spans="10:15" ht="15.75" customHeight="1" x14ac:dyDescent="0.2">
      <c r="J211" s="43"/>
      <c r="O211" s="43"/>
    </row>
    <row r="212" spans="10:15" ht="15.75" customHeight="1" x14ac:dyDescent="0.2">
      <c r="J212" s="43"/>
      <c r="O212" s="43"/>
    </row>
    <row r="213" spans="10:15" ht="15.75" customHeight="1" x14ac:dyDescent="0.2">
      <c r="J213" s="43"/>
      <c r="O213" s="43"/>
    </row>
    <row r="214" spans="10:15" ht="15.75" customHeight="1" x14ac:dyDescent="0.2">
      <c r="J214" s="43"/>
      <c r="O214" s="43"/>
    </row>
    <row r="215" spans="10:15" ht="15.75" customHeight="1" x14ac:dyDescent="0.2">
      <c r="J215" s="43"/>
      <c r="O215" s="43"/>
    </row>
    <row r="216" spans="10:15" ht="15.75" customHeight="1" x14ac:dyDescent="0.2">
      <c r="J216" s="43"/>
      <c r="O216" s="43"/>
    </row>
    <row r="217" spans="10:15" ht="15.75" customHeight="1" x14ac:dyDescent="0.2">
      <c r="J217" s="43"/>
      <c r="O217" s="43"/>
    </row>
    <row r="218" spans="10:15" ht="15.75" customHeight="1" x14ac:dyDescent="0.2">
      <c r="J218" s="43"/>
      <c r="O218" s="43"/>
    </row>
    <row r="219" spans="10:15" ht="15.75" customHeight="1" x14ac:dyDescent="0.2">
      <c r="J219" s="43"/>
      <c r="O219" s="43"/>
    </row>
    <row r="220" spans="10:15" ht="15.75" customHeight="1" x14ac:dyDescent="0.2">
      <c r="J220" s="43"/>
      <c r="O220" s="43"/>
    </row>
    <row r="221" spans="10:15" ht="15.75" customHeight="1" x14ac:dyDescent="0.2"/>
    <row r="222" spans="10:15" ht="15.75" customHeight="1" x14ac:dyDescent="0.2"/>
    <row r="223" spans="10:15" ht="15.75" customHeight="1" x14ac:dyDescent="0.2"/>
    <row r="224" spans="10:1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7ba85iunPcBRS2i8VM2GzSQhTt2goGR87mPHAiYqL6TKlTr+W5YX2dL/vp6LdhRKBFXDYp0T7GWlLsyHYSvpsg==" saltValue="ZkgYaQ8G8OSGXm4gd1thPQ==" spinCount="100000" sheet="1" objects="1" scenarios="1"/>
  <conditionalFormatting sqref="A4:A7">
    <cfRule type="colorScale" priority="5">
      <colorScale>
        <cfvo type="formula" val="0"/>
        <cfvo type="formula" val="1"/>
        <cfvo type="formula" val="2"/>
        <color theme="6"/>
        <color rgb="FFDEEAF6"/>
        <color rgb="FFFBE4D5"/>
      </colorScale>
    </cfRule>
  </conditionalFormatting>
  <conditionalFormatting sqref="B4:D7">
    <cfRule type="colorScale" priority="13">
      <colorScale>
        <cfvo type="formula" val="0"/>
        <cfvo type="formula" val="1"/>
        <color rgb="FFFFFFFF"/>
        <color rgb="FF57BB8A"/>
      </colorScale>
    </cfRule>
  </conditionalFormatting>
  <conditionalFormatting sqref="F4:F7">
    <cfRule type="colorScale" priority="12">
      <colorScale>
        <cfvo type="formula" val="0"/>
        <cfvo type="formula" val="1"/>
        <cfvo type="formula" val="2"/>
        <color theme="6"/>
        <color rgb="FFDEEAF6"/>
        <color rgb="FFFBE4D5"/>
      </colorScale>
    </cfRule>
  </conditionalFormatting>
  <conditionalFormatting sqref="G4:J7">
    <cfRule type="colorScale" priority="7">
      <colorScale>
        <cfvo type="formula" val="0"/>
        <cfvo type="formula" val="1"/>
        <color rgb="FFFFFFFF"/>
        <color rgb="FF57BB8A"/>
      </colorScale>
    </cfRule>
  </conditionalFormatting>
  <conditionalFormatting sqref="L4:L7 N4:O7 Q4:T7">
    <cfRule type="colorScale" priority="8">
      <colorScale>
        <cfvo type="formula" val="0"/>
        <cfvo type="formula" val="1"/>
        <color rgb="FFFFFFFF"/>
        <color rgb="FF57BB8A"/>
      </colorScale>
    </cfRule>
    <cfRule type="cellIs" dxfId="22" priority="9" operator="greaterThan">
      <formula>80</formula>
    </cfRule>
    <cfRule type="cellIs" dxfId="21" priority="10" operator="between">
      <formula>50</formula>
      <formula>79</formula>
    </cfRule>
    <cfRule type="cellIs" dxfId="20" priority="11" operator="lessThan">
      <formula>49</formula>
    </cfRule>
  </conditionalFormatting>
  <conditionalFormatting sqref="M4:M7">
    <cfRule type="colorScale" priority="1">
      <colorScale>
        <cfvo type="formula" val="0"/>
        <cfvo type="formula" val="1"/>
        <color rgb="FFFFFFFF"/>
        <color rgb="FF57BB8A"/>
      </colorScale>
    </cfRule>
  </conditionalFormatting>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R1009"/>
  <sheetViews>
    <sheetView zoomScale="90" zoomScaleNormal="90" workbookViewId="0">
      <pane ySplit="1" topLeftCell="A6" activePane="bottomLeft" state="frozen"/>
      <selection pane="bottomLeft" activeCell="J13" sqref="J13"/>
    </sheetView>
  </sheetViews>
  <sheetFormatPr baseColWidth="10" defaultColWidth="11.1640625" defaultRowHeight="16" x14ac:dyDescent="0.2"/>
  <cols>
    <col min="1" max="1" width="14.6640625" style="337" customWidth="1"/>
    <col min="2" max="2" width="29.83203125" style="335" customWidth="1"/>
    <col min="3" max="3" width="56.5" style="335" customWidth="1"/>
    <col min="4" max="4" width="14.5" style="213" customWidth="1"/>
    <col min="5" max="5" width="27.5" style="337" customWidth="1"/>
    <col min="6" max="6" width="56.5" style="335" customWidth="1"/>
    <col min="7" max="18" width="11.1640625" style="338"/>
    <col min="19" max="16384" width="11.1640625" style="337"/>
  </cols>
  <sheetData>
    <row r="1" spans="1:18" s="332" customFormat="1" ht="57" x14ac:dyDescent="0.2">
      <c r="A1" s="329" t="s">
        <v>37</v>
      </c>
      <c r="B1" s="329" t="s">
        <v>38</v>
      </c>
      <c r="C1" s="329" t="s">
        <v>39</v>
      </c>
      <c r="D1" s="329" t="s">
        <v>40</v>
      </c>
      <c r="E1" s="330" t="s">
        <v>41</v>
      </c>
      <c r="F1" s="329" t="s">
        <v>42</v>
      </c>
      <c r="G1" s="331"/>
      <c r="H1" s="331"/>
      <c r="I1" s="331"/>
      <c r="J1" s="331"/>
      <c r="K1" s="331"/>
      <c r="L1" s="331"/>
      <c r="M1" s="331"/>
      <c r="N1" s="331"/>
      <c r="O1" s="331"/>
      <c r="P1" s="331"/>
      <c r="Q1" s="331"/>
      <c r="R1" s="331"/>
    </row>
    <row r="2" spans="1:18" s="213" customFormat="1" ht="86" customHeight="1" x14ac:dyDescent="0.2">
      <c r="A2" s="213" t="s">
        <v>43</v>
      </c>
      <c r="B2" s="334" t="s">
        <v>17</v>
      </c>
      <c r="C2" s="334" t="s">
        <v>290</v>
      </c>
      <c r="D2" s="339">
        <v>45458</v>
      </c>
      <c r="E2" s="213" t="s">
        <v>243</v>
      </c>
      <c r="F2" s="334"/>
      <c r="G2" s="333"/>
      <c r="H2" s="333"/>
      <c r="I2" s="333"/>
      <c r="J2" s="333"/>
      <c r="K2" s="333"/>
      <c r="L2" s="333"/>
      <c r="M2" s="333"/>
      <c r="N2" s="333"/>
      <c r="O2" s="333"/>
      <c r="P2" s="333"/>
      <c r="Q2" s="333"/>
      <c r="R2" s="333"/>
    </row>
    <row r="3" spans="1:18" s="213" customFormat="1" ht="35" customHeight="1" x14ac:dyDescent="0.2">
      <c r="B3" s="334"/>
      <c r="C3" s="334" t="s">
        <v>291</v>
      </c>
      <c r="D3" s="339">
        <v>45473</v>
      </c>
      <c r="E3" s="213" t="s">
        <v>243</v>
      </c>
      <c r="F3" s="334"/>
      <c r="G3" s="333"/>
      <c r="H3" s="333"/>
      <c r="I3" s="333"/>
      <c r="J3" s="333"/>
      <c r="K3" s="333"/>
      <c r="L3" s="333"/>
      <c r="M3" s="333"/>
      <c r="N3" s="333"/>
      <c r="O3" s="333"/>
      <c r="P3" s="333"/>
      <c r="Q3" s="333"/>
      <c r="R3" s="333"/>
    </row>
    <row r="4" spans="1:18" s="213" customFormat="1" x14ac:dyDescent="0.2">
      <c r="A4" s="342"/>
      <c r="B4" s="342"/>
      <c r="C4" s="343"/>
      <c r="D4" s="344"/>
      <c r="E4" s="342" t="s">
        <v>247</v>
      </c>
      <c r="F4" s="343"/>
      <c r="G4" s="333"/>
      <c r="H4" s="333"/>
      <c r="I4" s="333"/>
      <c r="J4" s="333"/>
      <c r="K4" s="333"/>
      <c r="L4" s="333"/>
      <c r="M4" s="333"/>
      <c r="N4" s="333"/>
      <c r="O4" s="333"/>
      <c r="P4" s="333"/>
      <c r="Q4" s="333"/>
      <c r="R4" s="333"/>
    </row>
    <row r="5" spans="1:18" ht="119" x14ac:dyDescent="0.2">
      <c r="A5" s="213" t="s">
        <v>43</v>
      </c>
      <c r="B5" s="334" t="s">
        <v>215</v>
      </c>
      <c r="C5" s="335" t="s">
        <v>242</v>
      </c>
      <c r="D5" s="340">
        <v>45488</v>
      </c>
      <c r="E5" s="213" t="s">
        <v>243</v>
      </c>
    </row>
    <row r="6" spans="1:18" s="213" customFormat="1" ht="17" x14ac:dyDescent="0.2">
      <c r="C6" s="334" t="s">
        <v>244</v>
      </c>
      <c r="D6" s="339">
        <v>45498</v>
      </c>
      <c r="E6" s="213" t="s">
        <v>243</v>
      </c>
      <c r="F6" s="334"/>
      <c r="G6" s="333"/>
      <c r="H6" s="333"/>
      <c r="I6" s="333"/>
      <c r="J6" s="333"/>
      <c r="K6" s="333"/>
      <c r="L6" s="333"/>
      <c r="M6" s="333"/>
      <c r="N6" s="333"/>
      <c r="O6" s="333"/>
      <c r="P6" s="333"/>
      <c r="Q6" s="333"/>
      <c r="R6" s="333"/>
    </row>
    <row r="7" spans="1:18" s="213" customFormat="1" ht="34" x14ac:dyDescent="0.2">
      <c r="C7" s="334" t="s">
        <v>245</v>
      </c>
      <c r="D7" s="339">
        <v>45498</v>
      </c>
      <c r="E7" s="213" t="s">
        <v>243</v>
      </c>
      <c r="F7" s="334" t="s">
        <v>255</v>
      </c>
      <c r="G7" s="333"/>
      <c r="H7" s="333"/>
      <c r="I7" s="333"/>
      <c r="J7" s="333"/>
      <c r="K7" s="333"/>
      <c r="L7" s="333"/>
      <c r="M7" s="333"/>
      <c r="N7" s="333"/>
      <c r="O7" s="333"/>
      <c r="P7" s="333"/>
      <c r="Q7" s="333"/>
      <c r="R7" s="333"/>
    </row>
    <row r="8" spans="1:18" s="213" customFormat="1" ht="35" customHeight="1" x14ac:dyDescent="0.2">
      <c r="C8" s="334" t="s">
        <v>246</v>
      </c>
      <c r="D8" s="339">
        <v>45519</v>
      </c>
      <c r="E8" s="213" t="s">
        <v>243</v>
      </c>
      <c r="F8" s="334"/>
      <c r="G8" s="333"/>
      <c r="H8" s="333"/>
      <c r="I8" s="333"/>
      <c r="J8" s="333"/>
      <c r="K8" s="333"/>
      <c r="L8" s="333"/>
      <c r="M8" s="333"/>
      <c r="N8" s="333"/>
      <c r="O8" s="333"/>
      <c r="P8" s="333"/>
      <c r="Q8" s="333"/>
      <c r="R8" s="333"/>
    </row>
    <row r="9" spans="1:18" s="213" customFormat="1" ht="18" customHeight="1" x14ac:dyDescent="0.2">
      <c r="A9" s="342"/>
      <c r="B9" s="342"/>
      <c r="C9" s="343"/>
      <c r="D9" s="344"/>
      <c r="E9" s="342" t="s">
        <v>247</v>
      </c>
      <c r="F9" s="343"/>
      <c r="G9" s="333"/>
      <c r="H9" s="333"/>
      <c r="I9" s="333"/>
      <c r="J9" s="333"/>
      <c r="K9" s="333"/>
      <c r="L9" s="333"/>
      <c r="M9" s="333"/>
      <c r="N9" s="333"/>
      <c r="O9" s="333"/>
      <c r="P9" s="333"/>
      <c r="Q9" s="333"/>
      <c r="R9" s="333"/>
    </row>
    <row r="10" spans="1:18" s="213" customFormat="1" ht="136" x14ac:dyDescent="0.2">
      <c r="A10" s="213" t="s">
        <v>43</v>
      </c>
      <c r="B10" s="334" t="s">
        <v>198</v>
      </c>
      <c r="C10" s="334" t="s">
        <v>249</v>
      </c>
      <c r="D10" s="339">
        <v>45474</v>
      </c>
      <c r="E10" s="213" t="s">
        <v>243</v>
      </c>
      <c r="F10" s="334"/>
      <c r="G10" s="333"/>
      <c r="H10" s="333"/>
      <c r="I10" s="333"/>
      <c r="J10" s="333"/>
      <c r="K10" s="333"/>
      <c r="L10" s="333"/>
      <c r="M10" s="333"/>
      <c r="N10" s="333"/>
      <c r="O10" s="333"/>
      <c r="P10" s="333"/>
      <c r="Q10" s="333"/>
      <c r="R10" s="333"/>
    </row>
    <row r="11" spans="1:18" s="213" customFormat="1" ht="34" x14ac:dyDescent="0.2">
      <c r="C11" s="334" t="s">
        <v>251</v>
      </c>
      <c r="D11" s="340">
        <v>45874</v>
      </c>
      <c r="E11" s="213" t="s">
        <v>243</v>
      </c>
      <c r="F11" s="334"/>
      <c r="G11" s="333"/>
      <c r="H11" s="333"/>
      <c r="I11" s="333"/>
      <c r="J11" s="333"/>
      <c r="K11" s="333"/>
      <c r="L11" s="333"/>
      <c r="M11" s="333"/>
      <c r="N11" s="333"/>
      <c r="O11" s="333"/>
      <c r="P11" s="333"/>
      <c r="Q11" s="333"/>
      <c r="R11" s="333"/>
    </row>
    <row r="12" spans="1:18" s="213" customFormat="1" ht="85" x14ac:dyDescent="0.2">
      <c r="C12" s="334" t="s">
        <v>250</v>
      </c>
      <c r="D12" s="339">
        <v>45962</v>
      </c>
      <c r="E12" s="213" t="s">
        <v>252</v>
      </c>
      <c r="F12" s="334" t="s">
        <v>265</v>
      </c>
      <c r="G12" s="333"/>
      <c r="H12" s="333"/>
      <c r="I12" s="333"/>
      <c r="J12" s="333"/>
      <c r="K12" s="333"/>
      <c r="L12" s="333"/>
      <c r="M12" s="333"/>
      <c r="N12" s="333"/>
      <c r="O12" s="333"/>
      <c r="P12" s="333"/>
      <c r="Q12" s="333"/>
      <c r="R12" s="333"/>
    </row>
    <row r="13" spans="1:18" s="213" customFormat="1" x14ac:dyDescent="0.2">
      <c r="B13" s="334"/>
      <c r="D13" s="340"/>
      <c r="F13" s="334"/>
      <c r="G13" s="333"/>
      <c r="H13" s="333"/>
      <c r="I13" s="333"/>
      <c r="J13" s="333"/>
      <c r="K13" s="333"/>
      <c r="L13" s="333"/>
      <c r="M13" s="333"/>
      <c r="N13" s="333"/>
      <c r="O13" s="333"/>
      <c r="P13" s="333"/>
      <c r="Q13" s="333"/>
      <c r="R13" s="333"/>
    </row>
    <row r="14" spans="1:18" s="213" customFormat="1" x14ac:dyDescent="0.2">
      <c r="B14" s="334"/>
      <c r="C14" s="334"/>
      <c r="D14" s="339"/>
      <c r="F14" s="334"/>
      <c r="G14" s="333"/>
      <c r="H14" s="333"/>
      <c r="I14" s="333"/>
      <c r="J14" s="333"/>
      <c r="K14" s="333"/>
      <c r="L14" s="333"/>
      <c r="M14" s="333"/>
      <c r="N14" s="333"/>
      <c r="O14" s="333"/>
      <c r="P14" s="333"/>
      <c r="Q14" s="333"/>
      <c r="R14" s="333"/>
    </row>
    <row r="15" spans="1:18" s="213" customFormat="1" x14ac:dyDescent="0.2">
      <c r="A15" s="342"/>
      <c r="B15" s="343"/>
      <c r="C15" s="343"/>
      <c r="D15" s="344"/>
      <c r="E15" s="342" t="s">
        <v>247</v>
      </c>
      <c r="F15" s="343"/>
      <c r="G15" s="333"/>
      <c r="H15" s="333"/>
      <c r="I15" s="333"/>
      <c r="J15" s="333"/>
      <c r="K15" s="333"/>
      <c r="L15" s="333"/>
      <c r="M15" s="333"/>
      <c r="N15" s="333"/>
      <c r="O15" s="333"/>
      <c r="P15" s="333"/>
      <c r="Q15" s="333"/>
      <c r="R15" s="333"/>
    </row>
    <row r="16" spans="1:18" s="213" customFormat="1" ht="85" x14ac:dyDescent="0.2">
      <c r="A16" s="213" t="s">
        <v>43</v>
      </c>
      <c r="B16" s="334" t="s">
        <v>199</v>
      </c>
      <c r="C16" s="334" t="s">
        <v>258</v>
      </c>
      <c r="D16" s="339">
        <v>45509</v>
      </c>
      <c r="E16" s="213" t="s">
        <v>243</v>
      </c>
      <c r="F16" s="334"/>
      <c r="G16" s="333"/>
      <c r="H16" s="333"/>
      <c r="I16" s="333"/>
      <c r="J16" s="333"/>
      <c r="K16" s="333"/>
      <c r="L16" s="333"/>
      <c r="M16" s="333"/>
      <c r="N16" s="333"/>
      <c r="O16" s="333"/>
      <c r="P16" s="333"/>
      <c r="Q16" s="333"/>
      <c r="R16" s="333"/>
    </row>
    <row r="17" spans="1:18" s="213" customFormat="1" ht="51" x14ac:dyDescent="0.2">
      <c r="B17" s="334"/>
      <c r="C17" s="334" t="s">
        <v>317</v>
      </c>
      <c r="D17" s="339" t="s">
        <v>264</v>
      </c>
      <c r="E17" s="213" t="s">
        <v>253</v>
      </c>
      <c r="F17" s="334" t="s">
        <v>260</v>
      </c>
      <c r="G17" s="333"/>
      <c r="H17" s="333"/>
      <c r="I17" s="333"/>
      <c r="J17" s="333"/>
      <c r="K17" s="333"/>
      <c r="L17" s="333"/>
      <c r="M17" s="333"/>
      <c r="N17" s="333"/>
      <c r="O17" s="333"/>
      <c r="P17" s="333"/>
      <c r="Q17" s="333"/>
      <c r="R17" s="333"/>
    </row>
    <row r="18" spans="1:18" s="213" customFormat="1" x14ac:dyDescent="0.2">
      <c r="B18" s="334"/>
      <c r="C18" s="334"/>
      <c r="D18" s="339"/>
      <c r="E18" s="213" t="s">
        <v>247</v>
      </c>
      <c r="F18" s="334"/>
      <c r="G18" s="333"/>
      <c r="H18" s="333"/>
      <c r="I18" s="333"/>
      <c r="J18" s="333"/>
      <c r="K18" s="333"/>
      <c r="L18" s="333"/>
      <c r="M18" s="333"/>
      <c r="N18" s="333"/>
      <c r="O18" s="333"/>
      <c r="P18" s="333"/>
      <c r="Q18" s="333"/>
      <c r="R18" s="333"/>
    </row>
    <row r="19" spans="1:18" s="213" customFormat="1" x14ac:dyDescent="0.2">
      <c r="B19" s="334"/>
      <c r="C19" s="334"/>
      <c r="D19" s="339"/>
      <c r="E19" s="213" t="s">
        <v>247</v>
      </c>
      <c r="F19" s="334"/>
      <c r="G19" s="333"/>
      <c r="H19" s="333"/>
      <c r="I19" s="333"/>
      <c r="J19" s="333"/>
      <c r="K19" s="333"/>
      <c r="L19" s="333"/>
      <c r="M19" s="333"/>
      <c r="N19" s="333"/>
      <c r="O19" s="333"/>
      <c r="P19" s="333"/>
      <c r="Q19" s="333"/>
      <c r="R19" s="333"/>
    </row>
    <row r="20" spans="1:18" s="213" customFormat="1" x14ac:dyDescent="0.2">
      <c r="A20" s="342"/>
      <c r="B20" s="343"/>
      <c r="C20" s="343"/>
      <c r="D20" s="344"/>
      <c r="E20" s="342" t="s">
        <v>247</v>
      </c>
      <c r="F20" s="343"/>
      <c r="G20" s="333"/>
      <c r="H20" s="333"/>
      <c r="I20" s="333"/>
      <c r="J20" s="333"/>
      <c r="K20" s="333"/>
      <c r="L20" s="333"/>
      <c r="M20" s="333"/>
      <c r="N20" s="333"/>
      <c r="O20" s="333"/>
      <c r="P20" s="333"/>
      <c r="Q20" s="333"/>
      <c r="R20" s="333"/>
    </row>
    <row r="21" spans="1:18" s="213" customFormat="1" ht="68" x14ac:dyDescent="0.2">
      <c r="A21" s="213" t="s">
        <v>43</v>
      </c>
      <c r="B21" s="334" t="s">
        <v>200</v>
      </c>
      <c r="C21" s="334" t="s">
        <v>261</v>
      </c>
      <c r="D21" s="339">
        <v>45488</v>
      </c>
      <c r="E21" s="213" t="s">
        <v>243</v>
      </c>
      <c r="F21" s="334"/>
      <c r="G21" s="333"/>
      <c r="H21" s="333"/>
      <c r="I21" s="333"/>
      <c r="J21" s="333"/>
      <c r="K21" s="333"/>
      <c r="L21" s="333"/>
      <c r="M21" s="333"/>
      <c r="N21" s="333"/>
      <c r="O21" s="333"/>
      <c r="P21" s="333"/>
      <c r="Q21" s="333"/>
      <c r="R21" s="333"/>
    </row>
    <row r="22" spans="1:18" s="213" customFormat="1" x14ac:dyDescent="0.2">
      <c r="B22" s="334"/>
      <c r="C22" s="334"/>
      <c r="D22" s="339"/>
      <c r="F22" s="334"/>
      <c r="G22" s="333"/>
      <c r="H22" s="333"/>
      <c r="I22" s="333"/>
      <c r="J22" s="333"/>
      <c r="K22" s="333"/>
      <c r="L22" s="333"/>
      <c r="M22" s="333"/>
      <c r="N22" s="333"/>
      <c r="O22" s="333"/>
      <c r="P22" s="333"/>
      <c r="Q22" s="333"/>
      <c r="R22" s="333"/>
    </row>
    <row r="23" spans="1:18" s="213" customFormat="1" x14ac:dyDescent="0.2">
      <c r="B23" s="334"/>
      <c r="C23" s="334"/>
      <c r="D23" s="339"/>
      <c r="F23" s="334"/>
      <c r="G23" s="333"/>
      <c r="H23" s="333"/>
      <c r="I23" s="333"/>
      <c r="J23" s="333"/>
      <c r="K23" s="333"/>
      <c r="L23" s="333"/>
      <c r="M23" s="333"/>
      <c r="N23" s="333"/>
      <c r="O23" s="333"/>
      <c r="P23" s="333"/>
      <c r="Q23" s="333"/>
      <c r="R23" s="333"/>
    </row>
    <row r="24" spans="1:18" s="213" customFormat="1" x14ac:dyDescent="0.2">
      <c r="B24" s="334"/>
      <c r="C24" s="334"/>
      <c r="D24" s="339"/>
      <c r="E24" s="213" t="s">
        <v>247</v>
      </c>
      <c r="F24" s="334"/>
      <c r="G24" s="333"/>
      <c r="H24" s="333"/>
      <c r="I24" s="333"/>
      <c r="J24" s="333"/>
      <c r="K24" s="333"/>
      <c r="L24" s="333"/>
      <c r="M24" s="333"/>
      <c r="N24" s="333"/>
      <c r="O24" s="333"/>
      <c r="P24" s="333"/>
      <c r="Q24" s="333"/>
      <c r="R24" s="333"/>
    </row>
    <row r="25" spans="1:18" s="213" customFormat="1" x14ac:dyDescent="0.2">
      <c r="B25" s="334"/>
      <c r="C25" s="334"/>
      <c r="D25" s="339"/>
      <c r="E25" s="213" t="s">
        <v>247</v>
      </c>
      <c r="F25" s="334"/>
      <c r="G25" s="333"/>
      <c r="H25" s="333"/>
      <c r="I25" s="333"/>
      <c r="J25" s="333"/>
      <c r="K25" s="333"/>
      <c r="L25" s="333"/>
      <c r="M25" s="333"/>
      <c r="N25" s="333"/>
      <c r="O25" s="333"/>
      <c r="P25" s="333"/>
      <c r="Q25" s="333"/>
      <c r="R25" s="333"/>
    </row>
    <row r="51" spans="4:5" x14ac:dyDescent="0.2">
      <c r="D51" s="339"/>
      <c r="E51" s="213" t="s">
        <v>247</v>
      </c>
    </row>
    <row r="52" spans="4:5" x14ac:dyDescent="0.2">
      <c r="D52" s="339"/>
      <c r="E52" s="213" t="s">
        <v>247</v>
      </c>
    </row>
    <row r="53" spans="4:5" x14ac:dyDescent="0.2">
      <c r="D53" s="339"/>
      <c r="E53" s="213" t="s">
        <v>247</v>
      </c>
    </row>
    <row r="54" spans="4:5" x14ac:dyDescent="0.2">
      <c r="D54" s="339"/>
      <c r="E54" s="213" t="s">
        <v>247</v>
      </c>
    </row>
    <row r="55" spans="4:5" x14ac:dyDescent="0.2">
      <c r="D55" s="339"/>
      <c r="E55" s="213" t="s">
        <v>247</v>
      </c>
    </row>
    <row r="56" spans="4:5" x14ac:dyDescent="0.2">
      <c r="D56" s="339"/>
      <c r="E56" s="213" t="s">
        <v>247</v>
      </c>
    </row>
    <row r="57" spans="4:5" x14ac:dyDescent="0.2">
      <c r="D57" s="339"/>
      <c r="E57" s="213" t="s">
        <v>247</v>
      </c>
    </row>
    <row r="58" spans="4:5" x14ac:dyDescent="0.2">
      <c r="D58" s="339"/>
      <c r="E58" s="213" t="s">
        <v>247</v>
      </c>
    </row>
    <row r="59" spans="4:5" x14ac:dyDescent="0.2">
      <c r="D59" s="339"/>
      <c r="E59" s="213" t="s">
        <v>247</v>
      </c>
    </row>
    <row r="60" spans="4:5" x14ac:dyDescent="0.2">
      <c r="D60" s="339"/>
      <c r="E60" s="213" t="s">
        <v>247</v>
      </c>
    </row>
    <row r="61" spans="4:5" x14ac:dyDescent="0.2">
      <c r="D61" s="339"/>
      <c r="E61" s="213" t="s">
        <v>247</v>
      </c>
    </row>
    <row r="62" spans="4:5" x14ac:dyDescent="0.2">
      <c r="D62" s="339"/>
      <c r="E62" s="213" t="s">
        <v>247</v>
      </c>
    </row>
    <row r="63" spans="4:5" x14ac:dyDescent="0.2">
      <c r="D63" s="339"/>
      <c r="E63" s="213" t="s">
        <v>247</v>
      </c>
    </row>
    <row r="64" spans="4:5" x14ac:dyDescent="0.2">
      <c r="D64" s="339"/>
      <c r="E64" s="213" t="s">
        <v>247</v>
      </c>
    </row>
    <row r="65" spans="4:5" x14ac:dyDescent="0.2">
      <c r="D65" s="339"/>
      <c r="E65" s="213" t="s">
        <v>247</v>
      </c>
    </row>
    <row r="66" spans="4:5" x14ac:dyDescent="0.2">
      <c r="D66" s="339"/>
      <c r="E66" s="213" t="s">
        <v>247</v>
      </c>
    </row>
    <row r="67" spans="4:5" x14ac:dyDescent="0.2">
      <c r="D67" s="339"/>
      <c r="E67" s="213" t="s">
        <v>247</v>
      </c>
    </row>
    <row r="68" spans="4:5" x14ac:dyDescent="0.2">
      <c r="D68" s="339"/>
      <c r="E68" s="213" t="s">
        <v>247</v>
      </c>
    </row>
    <row r="69" spans="4:5" x14ac:dyDescent="0.2">
      <c r="D69" s="339"/>
      <c r="E69" s="213" t="s">
        <v>247</v>
      </c>
    </row>
    <row r="70" spans="4:5" x14ac:dyDescent="0.2">
      <c r="D70" s="339"/>
      <c r="E70" s="213" t="s">
        <v>247</v>
      </c>
    </row>
    <row r="71" spans="4:5" x14ac:dyDescent="0.2">
      <c r="D71" s="339"/>
      <c r="E71" s="213" t="s">
        <v>247</v>
      </c>
    </row>
    <row r="72" spans="4:5" x14ac:dyDescent="0.2">
      <c r="D72" s="339"/>
      <c r="E72" s="213" t="s">
        <v>247</v>
      </c>
    </row>
    <row r="73" spans="4:5" x14ac:dyDescent="0.2">
      <c r="D73" s="339"/>
      <c r="E73" s="213" t="s">
        <v>247</v>
      </c>
    </row>
    <row r="74" spans="4:5" x14ac:dyDescent="0.2">
      <c r="D74" s="339"/>
      <c r="E74" s="213" t="s">
        <v>247</v>
      </c>
    </row>
    <row r="75" spans="4:5" x14ac:dyDescent="0.2">
      <c r="D75" s="339"/>
      <c r="E75" s="213" t="s">
        <v>247</v>
      </c>
    </row>
    <row r="76" spans="4:5" x14ac:dyDescent="0.2">
      <c r="D76" s="339"/>
      <c r="E76" s="213" t="s">
        <v>247</v>
      </c>
    </row>
    <row r="77" spans="4:5" x14ac:dyDescent="0.2">
      <c r="D77" s="339"/>
      <c r="E77" s="213" t="s">
        <v>247</v>
      </c>
    </row>
    <row r="78" spans="4:5" x14ac:dyDescent="0.2">
      <c r="D78" s="339"/>
      <c r="E78" s="213" t="s">
        <v>247</v>
      </c>
    </row>
    <row r="79" spans="4:5" x14ac:dyDescent="0.2">
      <c r="D79" s="339"/>
      <c r="E79" s="213" t="s">
        <v>247</v>
      </c>
    </row>
    <row r="80" spans="4:5" x14ac:dyDescent="0.2">
      <c r="D80" s="339"/>
      <c r="E80" s="213" t="s">
        <v>247</v>
      </c>
    </row>
    <row r="81" spans="4:6" x14ac:dyDescent="0.2">
      <c r="D81" s="339"/>
      <c r="E81" s="213" t="s">
        <v>247</v>
      </c>
    </row>
    <row r="82" spans="4:6" x14ac:dyDescent="0.2">
      <c r="D82" s="339"/>
      <c r="E82" s="213" t="s">
        <v>247</v>
      </c>
    </row>
    <row r="83" spans="4:6" x14ac:dyDescent="0.2">
      <c r="D83" s="339"/>
      <c r="E83" s="213" t="s">
        <v>247</v>
      </c>
    </row>
    <row r="84" spans="4:6" x14ac:dyDescent="0.2">
      <c r="D84" s="339"/>
      <c r="E84" s="213" t="s">
        <v>247</v>
      </c>
    </row>
    <row r="85" spans="4:6" x14ac:dyDescent="0.2">
      <c r="D85" s="339"/>
      <c r="E85" s="213" t="s">
        <v>247</v>
      </c>
    </row>
    <row r="86" spans="4:6" x14ac:dyDescent="0.2">
      <c r="D86" s="339"/>
      <c r="E86" s="213" t="s">
        <v>247</v>
      </c>
    </row>
    <row r="87" spans="4:6" x14ac:dyDescent="0.2">
      <c r="D87" s="339"/>
      <c r="E87" s="213" t="s">
        <v>247</v>
      </c>
    </row>
    <row r="88" spans="4:6" x14ac:dyDescent="0.2">
      <c r="D88" s="339"/>
      <c r="E88" s="213" t="s">
        <v>247</v>
      </c>
    </row>
    <row r="89" spans="4:6" x14ac:dyDescent="0.2">
      <c r="D89" s="339"/>
      <c r="E89" s="213" t="s">
        <v>247</v>
      </c>
    </row>
    <row r="90" spans="4:6" x14ac:dyDescent="0.2">
      <c r="D90" s="339"/>
      <c r="E90" s="213" t="s">
        <v>247</v>
      </c>
    </row>
    <row r="91" spans="4:6" ht="17" x14ac:dyDescent="0.2">
      <c r="D91" s="339"/>
      <c r="E91" s="213" t="s">
        <v>247</v>
      </c>
      <c r="F91" s="335" t="s">
        <v>248</v>
      </c>
    </row>
    <row r="92" spans="4:6" x14ac:dyDescent="0.2">
      <c r="D92" s="339"/>
      <c r="E92" s="213" t="s">
        <v>247</v>
      </c>
    </row>
    <row r="93" spans="4:6" x14ac:dyDescent="0.2">
      <c r="D93" s="339"/>
      <c r="E93" s="213" t="s">
        <v>247</v>
      </c>
    </row>
    <row r="94" spans="4:6" x14ac:dyDescent="0.2">
      <c r="D94" s="339"/>
      <c r="E94" s="213" t="s">
        <v>247</v>
      </c>
    </row>
    <row r="95" spans="4:6" x14ac:dyDescent="0.2">
      <c r="D95" s="339"/>
      <c r="E95" s="213" t="s">
        <v>247</v>
      </c>
    </row>
    <row r="96" spans="4:6" x14ac:dyDescent="0.2">
      <c r="D96" s="339"/>
      <c r="E96" s="213" t="s">
        <v>247</v>
      </c>
    </row>
    <row r="97" spans="4:5" x14ac:dyDescent="0.2">
      <c r="D97" s="339"/>
      <c r="E97" s="213" t="s">
        <v>247</v>
      </c>
    </row>
    <row r="98" spans="4:5" x14ac:dyDescent="0.2">
      <c r="D98" s="339"/>
      <c r="E98" s="213" t="s">
        <v>247</v>
      </c>
    </row>
    <row r="99" spans="4:5" x14ac:dyDescent="0.2">
      <c r="D99" s="339"/>
      <c r="E99" s="213" t="s">
        <v>247</v>
      </c>
    </row>
    <row r="100" spans="4:5" x14ac:dyDescent="0.2">
      <c r="D100" s="339"/>
      <c r="E100" s="213" t="s">
        <v>247</v>
      </c>
    </row>
    <row r="101" spans="4:5" x14ac:dyDescent="0.2">
      <c r="D101" s="339"/>
      <c r="E101" s="213" t="s">
        <v>247</v>
      </c>
    </row>
    <row r="102" spans="4:5" x14ac:dyDescent="0.2">
      <c r="D102" s="339"/>
      <c r="E102" s="213" t="s">
        <v>247</v>
      </c>
    </row>
    <row r="103" spans="4:5" x14ac:dyDescent="0.2">
      <c r="D103" s="339"/>
      <c r="E103" s="213" t="s">
        <v>247</v>
      </c>
    </row>
    <row r="104" spans="4:5" x14ac:dyDescent="0.2">
      <c r="D104" s="339"/>
      <c r="E104" s="213" t="s">
        <v>247</v>
      </c>
    </row>
    <row r="105" spans="4:5" x14ac:dyDescent="0.2">
      <c r="D105" s="339"/>
      <c r="E105" s="213" t="s">
        <v>247</v>
      </c>
    </row>
    <row r="106" spans="4:5" x14ac:dyDescent="0.2">
      <c r="D106" s="339"/>
      <c r="E106" s="213" t="s">
        <v>247</v>
      </c>
    </row>
    <row r="107" spans="4:5" x14ac:dyDescent="0.2">
      <c r="D107" s="339"/>
      <c r="E107" s="213" t="s">
        <v>247</v>
      </c>
    </row>
    <row r="108" spans="4:5" x14ac:dyDescent="0.2">
      <c r="D108" s="339"/>
      <c r="E108" s="213" t="s">
        <v>247</v>
      </c>
    </row>
    <row r="109" spans="4:5" x14ac:dyDescent="0.2">
      <c r="D109" s="339"/>
    </row>
    <row r="110" spans="4:5" x14ac:dyDescent="0.2">
      <c r="D110" s="339"/>
    </row>
    <row r="111" spans="4:5" x14ac:dyDescent="0.2">
      <c r="D111" s="339"/>
    </row>
    <row r="112" spans="4:5" x14ac:dyDescent="0.2">
      <c r="D112" s="339"/>
    </row>
    <row r="113" spans="4:4" x14ac:dyDescent="0.2">
      <c r="D113" s="339"/>
    </row>
    <row r="114" spans="4:4" x14ac:dyDescent="0.2">
      <c r="D114" s="339"/>
    </row>
    <row r="115" spans="4:4" x14ac:dyDescent="0.2">
      <c r="D115" s="339"/>
    </row>
    <row r="116" spans="4:4" x14ac:dyDescent="0.2">
      <c r="D116" s="339"/>
    </row>
    <row r="117" spans="4:4" x14ac:dyDescent="0.2">
      <c r="D117" s="339"/>
    </row>
    <row r="118" spans="4:4" x14ac:dyDescent="0.2">
      <c r="D118" s="339"/>
    </row>
    <row r="119" spans="4:4" x14ac:dyDescent="0.2">
      <c r="D119" s="339"/>
    </row>
    <row r="120" spans="4:4" x14ac:dyDescent="0.2">
      <c r="D120" s="339"/>
    </row>
    <row r="121" spans="4:4" x14ac:dyDescent="0.2">
      <c r="D121" s="339"/>
    </row>
    <row r="122" spans="4:4" x14ac:dyDescent="0.2">
      <c r="D122" s="339"/>
    </row>
    <row r="123" spans="4:4" x14ac:dyDescent="0.2">
      <c r="D123" s="339"/>
    </row>
    <row r="124" spans="4:4" x14ac:dyDescent="0.2">
      <c r="D124" s="339"/>
    </row>
    <row r="125" spans="4:4" x14ac:dyDescent="0.2">
      <c r="D125" s="339"/>
    </row>
    <row r="126" spans="4:4" x14ac:dyDescent="0.2">
      <c r="D126" s="339"/>
    </row>
    <row r="127" spans="4:4" x14ac:dyDescent="0.2">
      <c r="D127" s="339"/>
    </row>
    <row r="128" spans="4:4" x14ac:dyDescent="0.2">
      <c r="D128" s="339"/>
    </row>
    <row r="129" spans="4:4" x14ac:dyDescent="0.2">
      <c r="D129" s="339"/>
    </row>
    <row r="130" spans="4:4" x14ac:dyDescent="0.2">
      <c r="D130" s="339"/>
    </row>
    <row r="131" spans="4:4" x14ac:dyDescent="0.2">
      <c r="D131" s="339"/>
    </row>
    <row r="132" spans="4:4" x14ac:dyDescent="0.2">
      <c r="D132" s="339"/>
    </row>
    <row r="133" spans="4:4" x14ac:dyDescent="0.2">
      <c r="D133" s="339"/>
    </row>
    <row r="134" spans="4:4" x14ac:dyDescent="0.2">
      <c r="D134" s="339"/>
    </row>
    <row r="135" spans="4:4" x14ac:dyDescent="0.2">
      <c r="D135" s="339"/>
    </row>
    <row r="136" spans="4:4" x14ac:dyDescent="0.2">
      <c r="D136" s="339"/>
    </row>
    <row r="137" spans="4:4" x14ac:dyDescent="0.2">
      <c r="D137" s="339"/>
    </row>
    <row r="138" spans="4:4" x14ac:dyDescent="0.2">
      <c r="D138" s="339"/>
    </row>
    <row r="139" spans="4:4" x14ac:dyDescent="0.2">
      <c r="D139" s="339"/>
    </row>
    <row r="140" spans="4:4" x14ac:dyDescent="0.2">
      <c r="D140" s="339"/>
    </row>
    <row r="141" spans="4:4" x14ac:dyDescent="0.2">
      <c r="D141" s="339"/>
    </row>
    <row r="142" spans="4:4" x14ac:dyDescent="0.2">
      <c r="D142" s="339"/>
    </row>
    <row r="143" spans="4:4" x14ac:dyDescent="0.2">
      <c r="D143" s="339"/>
    </row>
    <row r="144" spans="4:4" x14ac:dyDescent="0.2">
      <c r="D144" s="339"/>
    </row>
    <row r="145" spans="4:4" x14ac:dyDescent="0.2">
      <c r="D145" s="339"/>
    </row>
    <row r="146" spans="4:4" x14ac:dyDescent="0.2">
      <c r="D146" s="339"/>
    </row>
    <row r="147" spans="4:4" x14ac:dyDescent="0.2">
      <c r="D147" s="339"/>
    </row>
    <row r="148" spans="4:4" x14ac:dyDescent="0.2">
      <c r="D148" s="339"/>
    </row>
    <row r="149" spans="4:4" x14ac:dyDescent="0.2">
      <c r="D149" s="339"/>
    </row>
    <row r="150" spans="4:4" x14ac:dyDescent="0.2">
      <c r="D150" s="339"/>
    </row>
    <row r="151" spans="4:4" x14ac:dyDescent="0.2">
      <c r="D151" s="339"/>
    </row>
    <row r="152" spans="4:4" x14ac:dyDescent="0.2">
      <c r="D152" s="339"/>
    </row>
    <row r="153" spans="4:4" x14ac:dyDescent="0.2">
      <c r="D153" s="339"/>
    </row>
    <row r="154" spans="4:4" x14ac:dyDescent="0.2">
      <c r="D154" s="339"/>
    </row>
    <row r="155" spans="4:4" x14ac:dyDescent="0.2">
      <c r="D155" s="339"/>
    </row>
    <row r="156" spans="4:4" x14ac:dyDescent="0.2">
      <c r="D156" s="339"/>
    </row>
    <row r="157" spans="4:4" x14ac:dyDescent="0.2">
      <c r="D157" s="339"/>
    </row>
    <row r="158" spans="4:4" x14ac:dyDescent="0.2">
      <c r="D158" s="339"/>
    </row>
    <row r="159" spans="4:4" x14ac:dyDescent="0.2">
      <c r="D159" s="339"/>
    </row>
    <row r="160" spans="4:4" x14ac:dyDescent="0.2">
      <c r="D160" s="339"/>
    </row>
    <row r="161" spans="4:4" x14ac:dyDescent="0.2">
      <c r="D161" s="339"/>
    </row>
    <row r="162" spans="4:4" x14ac:dyDescent="0.2">
      <c r="D162" s="339"/>
    </row>
    <row r="163" spans="4:4" x14ac:dyDescent="0.2">
      <c r="D163" s="339"/>
    </row>
    <row r="164" spans="4:4" x14ac:dyDescent="0.2">
      <c r="D164" s="339"/>
    </row>
    <row r="165" spans="4:4" x14ac:dyDescent="0.2">
      <c r="D165" s="339"/>
    </row>
    <row r="166" spans="4:4" x14ac:dyDescent="0.2">
      <c r="D166" s="339"/>
    </row>
    <row r="167" spans="4:4" x14ac:dyDescent="0.2">
      <c r="D167" s="339"/>
    </row>
    <row r="168" spans="4:4" x14ac:dyDescent="0.2">
      <c r="D168" s="339"/>
    </row>
    <row r="169" spans="4:4" x14ac:dyDescent="0.2">
      <c r="D169" s="339"/>
    </row>
    <row r="170" spans="4:4" x14ac:dyDescent="0.2">
      <c r="D170" s="339"/>
    </row>
    <row r="171" spans="4:4" x14ac:dyDescent="0.2">
      <c r="D171" s="339"/>
    </row>
    <row r="172" spans="4:4" x14ac:dyDescent="0.2">
      <c r="D172" s="339"/>
    </row>
    <row r="173" spans="4:4" x14ac:dyDescent="0.2">
      <c r="D173" s="339"/>
    </row>
    <row r="174" spans="4:4" x14ac:dyDescent="0.2">
      <c r="D174" s="339"/>
    </row>
    <row r="175" spans="4:4" x14ac:dyDescent="0.2">
      <c r="D175" s="339"/>
    </row>
    <row r="176" spans="4:4" x14ac:dyDescent="0.2">
      <c r="D176" s="339"/>
    </row>
    <row r="177" spans="4:4" x14ac:dyDescent="0.2">
      <c r="D177" s="339"/>
    </row>
    <row r="178" spans="4:4" x14ac:dyDescent="0.2">
      <c r="D178" s="339"/>
    </row>
    <row r="179" spans="4:4" x14ac:dyDescent="0.2">
      <c r="D179" s="339"/>
    </row>
    <row r="180" spans="4:4" x14ac:dyDescent="0.2">
      <c r="D180" s="339"/>
    </row>
    <row r="181" spans="4:4" x14ac:dyDescent="0.2">
      <c r="D181" s="339"/>
    </row>
    <row r="182" spans="4:4" x14ac:dyDescent="0.2">
      <c r="D182" s="339"/>
    </row>
    <row r="183" spans="4:4" x14ac:dyDescent="0.2">
      <c r="D183" s="339"/>
    </row>
    <row r="184" spans="4:4" x14ac:dyDescent="0.2">
      <c r="D184" s="339"/>
    </row>
    <row r="185" spans="4:4" x14ac:dyDescent="0.2">
      <c r="D185" s="339"/>
    </row>
    <row r="186" spans="4:4" x14ac:dyDescent="0.2">
      <c r="D186" s="339"/>
    </row>
    <row r="187" spans="4:4" x14ac:dyDescent="0.2">
      <c r="D187" s="339"/>
    </row>
    <row r="188" spans="4:4" x14ac:dyDescent="0.2">
      <c r="D188" s="339"/>
    </row>
    <row r="189" spans="4:4" x14ac:dyDescent="0.2">
      <c r="D189" s="339"/>
    </row>
    <row r="190" spans="4:4" x14ac:dyDescent="0.2">
      <c r="D190" s="339"/>
    </row>
    <row r="191" spans="4:4" x14ac:dyDescent="0.2">
      <c r="D191" s="339"/>
    </row>
    <row r="192" spans="4:4" x14ac:dyDescent="0.2">
      <c r="D192" s="339"/>
    </row>
    <row r="193" spans="4:4" x14ac:dyDescent="0.2">
      <c r="D193" s="339"/>
    </row>
    <row r="194" spans="4:4" x14ac:dyDescent="0.2">
      <c r="D194" s="339"/>
    </row>
    <row r="195" spans="4:4" x14ac:dyDescent="0.2">
      <c r="D195" s="339"/>
    </row>
    <row r="196" spans="4:4" x14ac:dyDescent="0.2">
      <c r="D196" s="339"/>
    </row>
    <row r="197" spans="4:4" x14ac:dyDescent="0.2">
      <c r="D197" s="339"/>
    </row>
    <row r="198" spans="4:4" x14ac:dyDescent="0.2">
      <c r="D198" s="339"/>
    </row>
    <row r="199" spans="4:4" x14ac:dyDescent="0.2">
      <c r="D199" s="339"/>
    </row>
    <row r="200" spans="4:4" x14ac:dyDescent="0.2">
      <c r="D200" s="339"/>
    </row>
    <row r="201" spans="4:4" x14ac:dyDescent="0.2">
      <c r="D201" s="339"/>
    </row>
    <row r="202" spans="4:4" x14ac:dyDescent="0.2">
      <c r="D202" s="339"/>
    </row>
    <row r="203" spans="4:4" x14ac:dyDescent="0.2">
      <c r="D203" s="339"/>
    </row>
    <row r="204" spans="4:4" x14ac:dyDescent="0.2">
      <c r="D204" s="339"/>
    </row>
    <row r="205" spans="4:4" x14ac:dyDescent="0.2">
      <c r="D205" s="339"/>
    </row>
    <row r="206" spans="4:4" x14ac:dyDescent="0.2">
      <c r="D206" s="339"/>
    </row>
    <row r="207" spans="4:4" x14ac:dyDescent="0.2">
      <c r="D207" s="339"/>
    </row>
    <row r="208" spans="4:4" x14ac:dyDescent="0.2">
      <c r="D208" s="339"/>
    </row>
    <row r="209" spans="4:4" x14ac:dyDescent="0.2">
      <c r="D209" s="339"/>
    </row>
    <row r="210" spans="4:4" x14ac:dyDescent="0.2">
      <c r="D210" s="339"/>
    </row>
    <row r="211" spans="4:4" x14ac:dyDescent="0.2">
      <c r="D211" s="339"/>
    </row>
    <row r="212" spans="4:4" x14ac:dyDescent="0.2">
      <c r="D212" s="339"/>
    </row>
    <row r="213" spans="4:4" x14ac:dyDescent="0.2">
      <c r="D213" s="339"/>
    </row>
    <row r="214" spans="4:4" x14ac:dyDescent="0.2">
      <c r="D214" s="339"/>
    </row>
    <row r="215" spans="4:4" x14ac:dyDescent="0.2">
      <c r="D215" s="339"/>
    </row>
    <row r="216" spans="4:4" x14ac:dyDescent="0.2">
      <c r="D216" s="339"/>
    </row>
    <row r="217" spans="4:4" x14ac:dyDescent="0.2">
      <c r="D217" s="339"/>
    </row>
    <row r="218" spans="4:4" x14ac:dyDescent="0.2">
      <c r="D218" s="339"/>
    </row>
    <row r="219" spans="4:4" x14ac:dyDescent="0.2">
      <c r="D219" s="339"/>
    </row>
    <row r="220" spans="4:4" x14ac:dyDescent="0.2">
      <c r="D220" s="339"/>
    </row>
    <row r="221" spans="4:4" x14ac:dyDescent="0.2">
      <c r="D221" s="339"/>
    </row>
    <row r="222" spans="4:4" x14ac:dyDescent="0.2">
      <c r="D222" s="339"/>
    </row>
    <row r="223" spans="4:4" x14ac:dyDescent="0.2">
      <c r="D223" s="339"/>
    </row>
    <row r="224" spans="4:4" x14ac:dyDescent="0.2">
      <c r="D224" s="339"/>
    </row>
    <row r="225" spans="4:4" x14ac:dyDescent="0.2">
      <c r="D225" s="339"/>
    </row>
    <row r="226" spans="4:4" x14ac:dyDescent="0.2">
      <c r="D226" s="339"/>
    </row>
    <row r="227" spans="4:4" x14ac:dyDescent="0.2">
      <c r="D227" s="339"/>
    </row>
    <row r="228" spans="4:4" x14ac:dyDescent="0.2">
      <c r="D228" s="339"/>
    </row>
    <row r="229" spans="4:4" x14ac:dyDescent="0.2">
      <c r="D229" s="339"/>
    </row>
    <row r="230" spans="4:4" x14ac:dyDescent="0.2">
      <c r="D230" s="339"/>
    </row>
    <row r="231" spans="4:4" x14ac:dyDescent="0.2">
      <c r="D231" s="339"/>
    </row>
    <row r="232" spans="4:4" x14ac:dyDescent="0.2">
      <c r="D232" s="339"/>
    </row>
    <row r="233" spans="4:4" x14ac:dyDescent="0.2">
      <c r="D233" s="339"/>
    </row>
    <row r="234" spans="4:4" x14ac:dyDescent="0.2">
      <c r="D234" s="339"/>
    </row>
    <row r="235" spans="4:4" x14ac:dyDescent="0.2">
      <c r="D235" s="339"/>
    </row>
    <row r="236" spans="4:4" x14ac:dyDescent="0.2">
      <c r="D236" s="339"/>
    </row>
    <row r="237" spans="4:4" x14ac:dyDescent="0.2">
      <c r="D237" s="339"/>
    </row>
    <row r="238" spans="4:4" x14ac:dyDescent="0.2">
      <c r="D238" s="339"/>
    </row>
    <row r="239" spans="4:4" x14ac:dyDescent="0.2">
      <c r="D239" s="339"/>
    </row>
    <row r="240" spans="4:4" x14ac:dyDescent="0.2">
      <c r="D240" s="339"/>
    </row>
    <row r="241" spans="4:4" x14ac:dyDescent="0.2">
      <c r="D241" s="339"/>
    </row>
    <row r="242" spans="4:4" x14ac:dyDescent="0.2">
      <c r="D242" s="339"/>
    </row>
    <row r="243" spans="4:4" x14ac:dyDescent="0.2">
      <c r="D243" s="339"/>
    </row>
    <row r="244" spans="4:4" x14ac:dyDescent="0.2">
      <c r="D244" s="339"/>
    </row>
    <row r="245" spans="4:4" x14ac:dyDescent="0.2">
      <c r="D245" s="339"/>
    </row>
    <row r="246" spans="4:4" x14ac:dyDescent="0.2">
      <c r="D246" s="339"/>
    </row>
    <row r="247" spans="4:4" x14ac:dyDescent="0.2">
      <c r="D247" s="339"/>
    </row>
    <row r="248" spans="4:4" x14ac:dyDescent="0.2">
      <c r="D248" s="339"/>
    </row>
    <row r="249" spans="4:4" x14ac:dyDescent="0.2">
      <c r="D249" s="339"/>
    </row>
    <row r="250" spans="4:4" x14ac:dyDescent="0.2">
      <c r="D250" s="339"/>
    </row>
    <row r="251" spans="4:4" x14ac:dyDescent="0.2">
      <c r="D251" s="339"/>
    </row>
    <row r="252" spans="4:4" x14ac:dyDescent="0.2">
      <c r="D252" s="339"/>
    </row>
    <row r="253" spans="4:4" x14ac:dyDescent="0.2">
      <c r="D253" s="339"/>
    </row>
    <row r="254" spans="4:4" x14ac:dyDescent="0.2">
      <c r="D254" s="339"/>
    </row>
    <row r="255" spans="4:4" x14ac:dyDescent="0.2">
      <c r="D255" s="339"/>
    </row>
    <row r="256" spans="4:4" x14ac:dyDescent="0.2">
      <c r="D256" s="339"/>
    </row>
    <row r="257" spans="4:4" x14ac:dyDescent="0.2">
      <c r="D257" s="339"/>
    </row>
    <row r="258" spans="4:4" x14ac:dyDescent="0.2">
      <c r="D258" s="339"/>
    </row>
    <row r="259" spans="4:4" x14ac:dyDescent="0.2">
      <c r="D259" s="339"/>
    </row>
    <row r="260" spans="4:4" x14ac:dyDescent="0.2">
      <c r="D260" s="339"/>
    </row>
    <row r="261" spans="4:4" x14ac:dyDescent="0.2">
      <c r="D261" s="339"/>
    </row>
    <row r="262" spans="4:4" x14ac:dyDescent="0.2">
      <c r="D262" s="339"/>
    </row>
    <row r="263" spans="4:4" x14ac:dyDescent="0.2">
      <c r="D263" s="339"/>
    </row>
    <row r="264" spans="4:4" x14ac:dyDescent="0.2">
      <c r="D264" s="339"/>
    </row>
    <row r="265" spans="4:4" x14ac:dyDescent="0.2">
      <c r="D265" s="339"/>
    </row>
    <row r="266" spans="4:4" x14ac:dyDescent="0.2">
      <c r="D266" s="339"/>
    </row>
    <row r="267" spans="4:4" x14ac:dyDescent="0.2">
      <c r="D267" s="339"/>
    </row>
    <row r="268" spans="4:4" x14ac:dyDescent="0.2">
      <c r="D268" s="339"/>
    </row>
    <row r="269" spans="4:4" x14ac:dyDescent="0.2">
      <c r="D269" s="339"/>
    </row>
    <row r="270" spans="4:4" x14ac:dyDescent="0.2">
      <c r="D270" s="339"/>
    </row>
    <row r="271" spans="4:4" x14ac:dyDescent="0.2">
      <c r="D271" s="339"/>
    </row>
    <row r="272" spans="4:4" x14ac:dyDescent="0.2">
      <c r="D272" s="339"/>
    </row>
    <row r="273" spans="4:4" x14ac:dyDescent="0.2">
      <c r="D273" s="339"/>
    </row>
    <row r="274" spans="4:4" x14ac:dyDescent="0.2">
      <c r="D274" s="339"/>
    </row>
    <row r="275" spans="4:4" x14ac:dyDescent="0.2">
      <c r="D275" s="339"/>
    </row>
    <row r="276" spans="4:4" x14ac:dyDescent="0.2">
      <c r="D276" s="339"/>
    </row>
    <row r="277" spans="4:4" x14ac:dyDescent="0.2">
      <c r="D277" s="339"/>
    </row>
    <row r="278" spans="4:4" x14ac:dyDescent="0.2">
      <c r="D278" s="339"/>
    </row>
    <row r="279" spans="4:4" x14ac:dyDescent="0.2">
      <c r="D279" s="339"/>
    </row>
    <row r="280" spans="4:4" x14ac:dyDescent="0.2">
      <c r="D280" s="339"/>
    </row>
    <row r="281" spans="4:4" x14ac:dyDescent="0.2">
      <c r="D281" s="339"/>
    </row>
    <row r="282" spans="4:4" x14ac:dyDescent="0.2">
      <c r="D282" s="339"/>
    </row>
    <row r="283" spans="4:4" x14ac:dyDescent="0.2">
      <c r="D283" s="339"/>
    </row>
    <row r="284" spans="4:4" x14ac:dyDescent="0.2">
      <c r="D284" s="339"/>
    </row>
    <row r="285" spans="4:4" x14ac:dyDescent="0.2">
      <c r="D285" s="339"/>
    </row>
    <row r="286" spans="4:4" x14ac:dyDescent="0.2">
      <c r="D286" s="339"/>
    </row>
    <row r="287" spans="4:4" x14ac:dyDescent="0.2">
      <c r="D287" s="339"/>
    </row>
    <row r="288" spans="4:4" x14ac:dyDescent="0.2">
      <c r="D288" s="339"/>
    </row>
    <row r="289" spans="4:4" x14ac:dyDescent="0.2">
      <c r="D289" s="339"/>
    </row>
    <row r="290" spans="4:4" x14ac:dyDescent="0.2">
      <c r="D290" s="339"/>
    </row>
    <row r="291" spans="4:4" x14ac:dyDescent="0.2">
      <c r="D291" s="339"/>
    </row>
    <row r="292" spans="4:4" x14ac:dyDescent="0.2">
      <c r="D292" s="339"/>
    </row>
    <row r="293" spans="4:4" x14ac:dyDescent="0.2">
      <c r="D293" s="339"/>
    </row>
    <row r="294" spans="4:4" x14ac:dyDescent="0.2">
      <c r="D294" s="339"/>
    </row>
    <row r="295" spans="4:4" x14ac:dyDescent="0.2">
      <c r="D295" s="339"/>
    </row>
    <row r="296" spans="4:4" x14ac:dyDescent="0.2">
      <c r="D296" s="339"/>
    </row>
    <row r="297" spans="4:4" x14ac:dyDescent="0.2">
      <c r="D297" s="339"/>
    </row>
    <row r="298" spans="4:4" x14ac:dyDescent="0.2">
      <c r="D298" s="339"/>
    </row>
    <row r="299" spans="4:4" x14ac:dyDescent="0.2">
      <c r="D299" s="339"/>
    </row>
    <row r="300" spans="4:4" x14ac:dyDescent="0.2">
      <c r="D300" s="339"/>
    </row>
    <row r="301" spans="4:4" x14ac:dyDescent="0.2">
      <c r="D301" s="339"/>
    </row>
    <row r="302" spans="4:4" x14ac:dyDescent="0.2">
      <c r="D302" s="339"/>
    </row>
    <row r="303" spans="4:4" x14ac:dyDescent="0.2">
      <c r="D303" s="339"/>
    </row>
    <row r="304" spans="4:4" x14ac:dyDescent="0.2">
      <c r="D304" s="339"/>
    </row>
    <row r="305" spans="4:4" x14ac:dyDescent="0.2">
      <c r="D305" s="339"/>
    </row>
    <row r="306" spans="4:4" x14ac:dyDescent="0.2">
      <c r="D306" s="339"/>
    </row>
    <row r="307" spans="4:4" x14ac:dyDescent="0.2">
      <c r="D307" s="339"/>
    </row>
    <row r="308" spans="4:4" x14ac:dyDescent="0.2">
      <c r="D308" s="339"/>
    </row>
    <row r="309" spans="4:4" x14ac:dyDescent="0.2">
      <c r="D309" s="339"/>
    </row>
    <row r="310" spans="4:4" x14ac:dyDescent="0.2">
      <c r="D310" s="339"/>
    </row>
    <row r="311" spans="4:4" x14ac:dyDescent="0.2">
      <c r="D311" s="339"/>
    </row>
    <row r="312" spans="4:4" x14ac:dyDescent="0.2">
      <c r="D312" s="339"/>
    </row>
    <row r="313" spans="4:4" x14ac:dyDescent="0.2">
      <c r="D313" s="339"/>
    </row>
    <row r="314" spans="4:4" x14ac:dyDescent="0.2">
      <c r="D314" s="339"/>
    </row>
    <row r="315" spans="4:4" x14ac:dyDescent="0.2">
      <c r="D315" s="339"/>
    </row>
    <row r="316" spans="4:4" x14ac:dyDescent="0.2">
      <c r="D316" s="339"/>
    </row>
    <row r="317" spans="4:4" x14ac:dyDescent="0.2">
      <c r="D317" s="339"/>
    </row>
    <row r="318" spans="4:4" x14ac:dyDescent="0.2">
      <c r="D318" s="339"/>
    </row>
    <row r="319" spans="4:4" x14ac:dyDescent="0.2">
      <c r="D319" s="339"/>
    </row>
    <row r="320" spans="4:4" x14ac:dyDescent="0.2">
      <c r="D320" s="339"/>
    </row>
    <row r="321" spans="4:4" x14ac:dyDescent="0.2">
      <c r="D321" s="339"/>
    </row>
    <row r="322" spans="4:4" x14ac:dyDescent="0.2">
      <c r="D322" s="339"/>
    </row>
    <row r="323" spans="4:4" x14ac:dyDescent="0.2">
      <c r="D323" s="339"/>
    </row>
    <row r="324" spans="4:4" x14ac:dyDescent="0.2">
      <c r="D324" s="339"/>
    </row>
    <row r="325" spans="4:4" x14ac:dyDescent="0.2">
      <c r="D325" s="339"/>
    </row>
    <row r="326" spans="4:4" x14ac:dyDescent="0.2">
      <c r="D326" s="339"/>
    </row>
    <row r="327" spans="4:4" x14ac:dyDescent="0.2">
      <c r="D327" s="339"/>
    </row>
    <row r="328" spans="4:4" x14ac:dyDescent="0.2">
      <c r="D328" s="339"/>
    </row>
    <row r="329" spans="4:4" x14ac:dyDescent="0.2">
      <c r="D329" s="339"/>
    </row>
    <row r="330" spans="4:4" x14ac:dyDescent="0.2">
      <c r="D330" s="339"/>
    </row>
    <row r="331" spans="4:4" x14ac:dyDescent="0.2">
      <c r="D331" s="339"/>
    </row>
    <row r="332" spans="4:4" x14ac:dyDescent="0.2">
      <c r="D332" s="339"/>
    </row>
    <row r="333" spans="4:4" x14ac:dyDescent="0.2">
      <c r="D333" s="339"/>
    </row>
    <row r="334" spans="4:4" x14ac:dyDescent="0.2">
      <c r="D334" s="339"/>
    </row>
    <row r="335" spans="4:4" x14ac:dyDescent="0.2">
      <c r="D335" s="339"/>
    </row>
    <row r="336" spans="4:4" x14ac:dyDescent="0.2">
      <c r="D336" s="339"/>
    </row>
    <row r="337" spans="4:4" x14ac:dyDescent="0.2">
      <c r="D337" s="339"/>
    </row>
    <row r="338" spans="4:4" x14ac:dyDescent="0.2">
      <c r="D338" s="339"/>
    </row>
    <row r="339" spans="4:4" x14ac:dyDescent="0.2">
      <c r="D339" s="339"/>
    </row>
    <row r="340" spans="4:4" x14ac:dyDescent="0.2">
      <c r="D340" s="339"/>
    </row>
    <row r="341" spans="4:4" x14ac:dyDescent="0.2">
      <c r="D341" s="339"/>
    </row>
    <row r="342" spans="4:4" x14ac:dyDescent="0.2">
      <c r="D342" s="339"/>
    </row>
    <row r="343" spans="4:4" x14ac:dyDescent="0.2">
      <c r="D343" s="339"/>
    </row>
    <row r="344" spans="4:4" x14ac:dyDescent="0.2">
      <c r="D344" s="339"/>
    </row>
    <row r="345" spans="4:4" x14ac:dyDescent="0.2">
      <c r="D345" s="339"/>
    </row>
    <row r="346" spans="4:4" x14ac:dyDescent="0.2">
      <c r="D346" s="339"/>
    </row>
    <row r="347" spans="4:4" x14ac:dyDescent="0.2">
      <c r="D347" s="339"/>
    </row>
    <row r="348" spans="4:4" x14ac:dyDescent="0.2">
      <c r="D348" s="339"/>
    </row>
    <row r="349" spans="4:4" x14ac:dyDescent="0.2">
      <c r="D349" s="339"/>
    </row>
    <row r="350" spans="4:4" x14ac:dyDescent="0.2">
      <c r="D350" s="339"/>
    </row>
    <row r="351" spans="4:4" x14ac:dyDescent="0.2">
      <c r="D351" s="339"/>
    </row>
    <row r="352" spans="4:4" x14ac:dyDescent="0.2">
      <c r="D352" s="339"/>
    </row>
    <row r="353" spans="4:4" x14ac:dyDescent="0.2">
      <c r="D353" s="339"/>
    </row>
    <row r="354" spans="4:4" x14ac:dyDescent="0.2">
      <c r="D354" s="339"/>
    </row>
    <row r="355" spans="4:4" x14ac:dyDescent="0.2">
      <c r="D355" s="339"/>
    </row>
    <row r="356" spans="4:4" x14ac:dyDescent="0.2">
      <c r="D356" s="339"/>
    </row>
    <row r="357" spans="4:4" x14ac:dyDescent="0.2">
      <c r="D357" s="339"/>
    </row>
    <row r="358" spans="4:4" x14ac:dyDescent="0.2">
      <c r="D358" s="339"/>
    </row>
    <row r="359" spans="4:4" x14ac:dyDescent="0.2">
      <c r="D359" s="339"/>
    </row>
    <row r="360" spans="4:4" x14ac:dyDescent="0.2">
      <c r="D360" s="339"/>
    </row>
    <row r="361" spans="4:4" x14ac:dyDescent="0.2">
      <c r="D361" s="339"/>
    </row>
    <row r="362" spans="4:4" x14ac:dyDescent="0.2">
      <c r="D362" s="339"/>
    </row>
    <row r="363" spans="4:4" x14ac:dyDescent="0.2">
      <c r="D363" s="339"/>
    </row>
    <row r="364" spans="4:4" x14ac:dyDescent="0.2">
      <c r="D364" s="339"/>
    </row>
    <row r="365" spans="4:4" x14ac:dyDescent="0.2">
      <c r="D365" s="339"/>
    </row>
    <row r="366" spans="4:4" x14ac:dyDescent="0.2">
      <c r="D366" s="339"/>
    </row>
    <row r="367" spans="4:4" x14ac:dyDescent="0.2">
      <c r="D367" s="339"/>
    </row>
    <row r="368" spans="4:4" x14ac:dyDescent="0.2">
      <c r="D368" s="339"/>
    </row>
    <row r="369" spans="4:4" x14ac:dyDescent="0.2">
      <c r="D369" s="339"/>
    </row>
    <row r="370" spans="4:4" x14ac:dyDescent="0.2">
      <c r="D370" s="339"/>
    </row>
    <row r="371" spans="4:4" x14ac:dyDescent="0.2">
      <c r="D371" s="339"/>
    </row>
    <row r="372" spans="4:4" x14ac:dyDescent="0.2">
      <c r="D372" s="339"/>
    </row>
    <row r="373" spans="4:4" x14ac:dyDescent="0.2">
      <c r="D373" s="339"/>
    </row>
    <row r="374" spans="4:4" x14ac:dyDescent="0.2">
      <c r="D374" s="339"/>
    </row>
    <row r="375" spans="4:4" x14ac:dyDescent="0.2">
      <c r="D375" s="339"/>
    </row>
    <row r="376" spans="4:4" x14ac:dyDescent="0.2">
      <c r="D376" s="339"/>
    </row>
    <row r="377" spans="4:4" x14ac:dyDescent="0.2">
      <c r="D377" s="339"/>
    </row>
    <row r="378" spans="4:4" x14ac:dyDescent="0.2">
      <c r="D378" s="339"/>
    </row>
    <row r="379" spans="4:4" x14ac:dyDescent="0.2">
      <c r="D379" s="339"/>
    </row>
    <row r="380" spans="4:4" x14ac:dyDescent="0.2">
      <c r="D380" s="339"/>
    </row>
    <row r="381" spans="4:4" x14ac:dyDescent="0.2">
      <c r="D381" s="339"/>
    </row>
    <row r="382" spans="4:4" x14ac:dyDescent="0.2">
      <c r="D382" s="339"/>
    </row>
    <row r="383" spans="4:4" x14ac:dyDescent="0.2">
      <c r="D383" s="339"/>
    </row>
    <row r="384" spans="4:4" x14ac:dyDescent="0.2">
      <c r="D384" s="339"/>
    </row>
    <row r="385" spans="4:4" x14ac:dyDescent="0.2">
      <c r="D385" s="339"/>
    </row>
    <row r="386" spans="4:4" x14ac:dyDescent="0.2">
      <c r="D386" s="339"/>
    </row>
    <row r="387" spans="4:4" x14ac:dyDescent="0.2">
      <c r="D387" s="339"/>
    </row>
    <row r="388" spans="4:4" x14ac:dyDescent="0.2">
      <c r="D388" s="339"/>
    </row>
    <row r="389" spans="4:4" x14ac:dyDescent="0.2">
      <c r="D389" s="339"/>
    </row>
    <row r="390" spans="4:4" x14ac:dyDescent="0.2">
      <c r="D390" s="339"/>
    </row>
    <row r="391" spans="4:4" x14ac:dyDescent="0.2">
      <c r="D391" s="339"/>
    </row>
    <row r="392" spans="4:4" x14ac:dyDescent="0.2">
      <c r="D392" s="339"/>
    </row>
    <row r="393" spans="4:4" x14ac:dyDescent="0.2">
      <c r="D393" s="339"/>
    </row>
    <row r="394" spans="4:4" x14ac:dyDescent="0.2">
      <c r="D394" s="339"/>
    </row>
    <row r="395" spans="4:4" x14ac:dyDescent="0.2">
      <c r="D395" s="339"/>
    </row>
    <row r="396" spans="4:4" x14ac:dyDescent="0.2">
      <c r="D396" s="339"/>
    </row>
    <row r="397" spans="4:4" x14ac:dyDescent="0.2">
      <c r="D397" s="339"/>
    </row>
    <row r="398" spans="4:4" x14ac:dyDescent="0.2">
      <c r="D398" s="339"/>
    </row>
    <row r="399" spans="4:4" x14ac:dyDescent="0.2">
      <c r="D399" s="339"/>
    </row>
    <row r="400" spans="4:4" x14ac:dyDescent="0.2">
      <c r="D400" s="339"/>
    </row>
    <row r="401" spans="4:4" x14ac:dyDescent="0.2">
      <c r="D401" s="339"/>
    </row>
    <row r="402" spans="4:4" x14ac:dyDescent="0.2">
      <c r="D402" s="339"/>
    </row>
    <row r="403" spans="4:4" x14ac:dyDescent="0.2">
      <c r="D403" s="339"/>
    </row>
    <row r="404" spans="4:4" x14ac:dyDescent="0.2">
      <c r="D404" s="339"/>
    </row>
    <row r="405" spans="4:4" x14ac:dyDescent="0.2">
      <c r="D405" s="339"/>
    </row>
    <row r="406" spans="4:4" x14ac:dyDescent="0.2">
      <c r="D406" s="339"/>
    </row>
    <row r="407" spans="4:4" x14ac:dyDescent="0.2">
      <c r="D407" s="339"/>
    </row>
    <row r="408" spans="4:4" x14ac:dyDescent="0.2">
      <c r="D408" s="339"/>
    </row>
    <row r="409" spans="4:4" x14ac:dyDescent="0.2">
      <c r="D409" s="339"/>
    </row>
    <row r="410" spans="4:4" x14ac:dyDescent="0.2">
      <c r="D410" s="339"/>
    </row>
    <row r="411" spans="4:4" x14ac:dyDescent="0.2">
      <c r="D411" s="339"/>
    </row>
    <row r="412" spans="4:4" x14ac:dyDescent="0.2">
      <c r="D412" s="339"/>
    </row>
    <row r="413" spans="4:4" x14ac:dyDescent="0.2">
      <c r="D413" s="339"/>
    </row>
    <row r="414" spans="4:4" x14ac:dyDescent="0.2">
      <c r="D414" s="339"/>
    </row>
    <row r="415" spans="4:4" x14ac:dyDescent="0.2">
      <c r="D415" s="339"/>
    </row>
    <row r="416" spans="4:4" x14ac:dyDescent="0.2">
      <c r="D416" s="339"/>
    </row>
    <row r="417" spans="4:4" x14ac:dyDescent="0.2">
      <c r="D417" s="339"/>
    </row>
    <row r="418" spans="4:4" x14ac:dyDescent="0.2">
      <c r="D418" s="339"/>
    </row>
    <row r="419" spans="4:4" x14ac:dyDescent="0.2">
      <c r="D419" s="339"/>
    </row>
    <row r="420" spans="4:4" x14ac:dyDescent="0.2">
      <c r="D420" s="339"/>
    </row>
    <row r="421" spans="4:4" x14ac:dyDescent="0.2">
      <c r="D421" s="339"/>
    </row>
    <row r="422" spans="4:4" x14ac:dyDescent="0.2">
      <c r="D422" s="339"/>
    </row>
    <row r="423" spans="4:4" x14ac:dyDescent="0.2">
      <c r="D423" s="339"/>
    </row>
    <row r="424" spans="4:4" x14ac:dyDescent="0.2">
      <c r="D424" s="339"/>
    </row>
    <row r="425" spans="4:4" x14ac:dyDescent="0.2">
      <c r="D425" s="339"/>
    </row>
    <row r="426" spans="4:4" x14ac:dyDescent="0.2">
      <c r="D426" s="339"/>
    </row>
    <row r="427" spans="4:4" x14ac:dyDescent="0.2">
      <c r="D427" s="339"/>
    </row>
    <row r="428" spans="4:4" x14ac:dyDescent="0.2">
      <c r="D428" s="339"/>
    </row>
    <row r="429" spans="4:4" x14ac:dyDescent="0.2">
      <c r="D429" s="339"/>
    </row>
    <row r="430" spans="4:4" x14ac:dyDescent="0.2">
      <c r="D430" s="339"/>
    </row>
    <row r="431" spans="4:4" x14ac:dyDescent="0.2">
      <c r="D431" s="339"/>
    </row>
    <row r="432" spans="4:4" x14ac:dyDescent="0.2">
      <c r="D432" s="339"/>
    </row>
    <row r="433" spans="4:4" x14ac:dyDescent="0.2">
      <c r="D433" s="339"/>
    </row>
    <row r="434" spans="4:4" x14ac:dyDescent="0.2">
      <c r="D434" s="339"/>
    </row>
    <row r="435" spans="4:4" x14ac:dyDescent="0.2">
      <c r="D435" s="339"/>
    </row>
    <row r="436" spans="4:4" x14ac:dyDescent="0.2">
      <c r="D436" s="339"/>
    </row>
    <row r="437" spans="4:4" x14ac:dyDescent="0.2">
      <c r="D437" s="339"/>
    </row>
    <row r="438" spans="4:4" x14ac:dyDescent="0.2">
      <c r="D438" s="339"/>
    </row>
    <row r="439" spans="4:4" x14ac:dyDescent="0.2">
      <c r="D439" s="339"/>
    </row>
    <row r="440" spans="4:4" x14ac:dyDescent="0.2">
      <c r="D440" s="339"/>
    </row>
    <row r="441" spans="4:4" x14ac:dyDescent="0.2">
      <c r="D441" s="339"/>
    </row>
    <row r="442" spans="4:4" x14ac:dyDescent="0.2">
      <c r="D442" s="339"/>
    </row>
    <row r="443" spans="4:4" x14ac:dyDescent="0.2">
      <c r="D443" s="339"/>
    </row>
    <row r="444" spans="4:4" x14ac:dyDescent="0.2">
      <c r="D444" s="339"/>
    </row>
    <row r="445" spans="4:4" x14ac:dyDescent="0.2">
      <c r="D445" s="339"/>
    </row>
    <row r="446" spans="4:4" x14ac:dyDescent="0.2">
      <c r="D446" s="339"/>
    </row>
    <row r="447" spans="4:4" x14ac:dyDescent="0.2">
      <c r="D447" s="339"/>
    </row>
    <row r="448" spans="4:4" x14ac:dyDescent="0.2">
      <c r="D448" s="339"/>
    </row>
    <row r="449" spans="4:4" x14ac:dyDescent="0.2">
      <c r="D449" s="339"/>
    </row>
    <row r="450" spans="4:4" x14ac:dyDescent="0.2">
      <c r="D450" s="339"/>
    </row>
    <row r="451" spans="4:4" x14ac:dyDescent="0.2">
      <c r="D451" s="339"/>
    </row>
    <row r="452" spans="4:4" x14ac:dyDescent="0.2">
      <c r="D452" s="339"/>
    </row>
    <row r="453" spans="4:4" x14ac:dyDescent="0.2">
      <c r="D453" s="339"/>
    </row>
    <row r="454" spans="4:4" x14ac:dyDescent="0.2">
      <c r="D454" s="339"/>
    </row>
    <row r="455" spans="4:4" x14ac:dyDescent="0.2">
      <c r="D455" s="339"/>
    </row>
    <row r="456" spans="4:4" x14ac:dyDescent="0.2">
      <c r="D456" s="339"/>
    </row>
    <row r="457" spans="4:4" x14ac:dyDescent="0.2">
      <c r="D457" s="339"/>
    </row>
    <row r="458" spans="4:4" x14ac:dyDescent="0.2">
      <c r="D458" s="339"/>
    </row>
    <row r="459" spans="4:4" x14ac:dyDescent="0.2">
      <c r="D459" s="339"/>
    </row>
    <row r="460" spans="4:4" x14ac:dyDescent="0.2">
      <c r="D460" s="339"/>
    </row>
    <row r="461" spans="4:4" x14ac:dyDescent="0.2">
      <c r="D461" s="339"/>
    </row>
    <row r="462" spans="4:4" x14ac:dyDescent="0.2">
      <c r="D462" s="339"/>
    </row>
    <row r="463" spans="4:4" x14ac:dyDescent="0.2">
      <c r="D463" s="339"/>
    </row>
    <row r="464" spans="4:4" x14ac:dyDescent="0.2">
      <c r="D464" s="339"/>
    </row>
    <row r="465" spans="4:4" x14ac:dyDescent="0.2">
      <c r="D465" s="339"/>
    </row>
    <row r="466" spans="4:4" x14ac:dyDescent="0.2">
      <c r="D466" s="339"/>
    </row>
    <row r="467" spans="4:4" x14ac:dyDescent="0.2">
      <c r="D467" s="339"/>
    </row>
    <row r="468" spans="4:4" x14ac:dyDescent="0.2">
      <c r="D468" s="339"/>
    </row>
    <row r="469" spans="4:4" x14ac:dyDescent="0.2">
      <c r="D469" s="339"/>
    </row>
    <row r="470" spans="4:4" x14ac:dyDescent="0.2">
      <c r="D470" s="339"/>
    </row>
    <row r="471" spans="4:4" x14ac:dyDescent="0.2">
      <c r="D471" s="339"/>
    </row>
    <row r="472" spans="4:4" x14ac:dyDescent="0.2">
      <c r="D472" s="339"/>
    </row>
    <row r="473" spans="4:4" x14ac:dyDescent="0.2">
      <c r="D473" s="339"/>
    </row>
    <row r="474" spans="4:4" x14ac:dyDescent="0.2">
      <c r="D474" s="339"/>
    </row>
    <row r="475" spans="4:4" x14ac:dyDescent="0.2">
      <c r="D475" s="339"/>
    </row>
    <row r="476" spans="4:4" x14ac:dyDescent="0.2">
      <c r="D476" s="339"/>
    </row>
    <row r="477" spans="4:4" x14ac:dyDescent="0.2">
      <c r="D477" s="339"/>
    </row>
    <row r="478" spans="4:4" x14ac:dyDescent="0.2">
      <c r="D478" s="339"/>
    </row>
    <row r="479" spans="4:4" x14ac:dyDescent="0.2">
      <c r="D479" s="339"/>
    </row>
    <row r="480" spans="4:4" x14ac:dyDescent="0.2">
      <c r="D480" s="339"/>
    </row>
    <row r="481" spans="4:4" x14ac:dyDescent="0.2">
      <c r="D481" s="339"/>
    </row>
    <row r="482" spans="4:4" x14ac:dyDescent="0.2">
      <c r="D482" s="339"/>
    </row>
    <row r="483" spans="4:4" x14ac:dyDescent="0.2">
      <c r="D483" s="339"/>
    </row>
    <row r="484" spans="4:4" x14ac:dyDescent="0.2">
      <c r="D484" s="339"/>
    </row>
    <row r="485" spans="4:4" x14ac:dyDescent="0.2">
      <c r="D485" s="339"/>
    </row>
    <row r="486" spans="4:4" x14ac:dyDescent="0.2">
      <c r="D486" s="339"/>
    </row>
    <row r="487" spans="4:4" x14ac:dyDescent="0.2">
      <c r="D487" s="339"/>
    </row>
    <row r="488" spans="4:4" x14ac:dyDescent="0.2">
      <c r="D488" s="339"/>
    </row>
    <row r="489" spans="4:4" x14ac:dyDescent="0.2">
      <c r="D489" s="339"/>
    </row>
    <row r="490" spans="4:4" x14ac:dyDescent="0.2">
      <c r="D490" s="339"/>
    </row>
    <row r="491" spans="4:4" x14ac:dyDescent="0.2">
      <c r="D491" s="339"/>
    </row>
    <row r="492" spans="4:4" x14ac:dyDescent="0.2">
      <c r="D492" s="339"/>
    </row>
    <row r="493" spans="4:4" x14ac:dyDescent="0.2">
      <c r="D493" s="339"/>
    </row>
    <row r="494" spans="4:4" x14ac:dyDescent="0.2">
      <c r="D494" s="339"/>
    </row>
    <row r="495" spans="4:4" x14ac:dyDescent="0.2">
      <c r="D495" s="339"/>
    </row>
    <row r="496" spans="4:4" x14ac:dyDescent="0.2">
      <c r="D496" s="339"/>
    </row>
    <row r="497" spans="4:4" x14ac:dyDescent="0.2">
      <c r="D497" s="339"/>
    </row>
    <row r="498" spans="4:4" x14ac:dyDescent="0.2">
      <c r="D498" s="339"/>
    </row>
    <row r="499" spans="4:4" x14ac:dyDescent="0.2">
      <c r="D499" s="339"/>
    </row>
    <row r="500" spans="4:4" x14ac:dyDescent="0.2">
      <c r="D500" s="339"/>
    </row>
    <row r="501" spans="4:4" x14ac:dyDescent="0.2">
      <c r="D501" s="339"/>
    </row>
    <row r="502" spans="4:4" x14ac:dyDescent="0.2">
      <c r="D502" s="339"/>
    </row>
    <row r="503" spans="4:4" x14ac:dyDescent="0.2">
      <c r="D503" s="339"/>
    </row>
    <row r="504" spans="4:4" x14ac:dyDescent="0.2">
      <c r="D504" s="339"/>
    </row>
    <row r="505" spans="4:4" x14ac:dyDescent="0.2">
      <c r="D505" s="339"/>
    </row>
    <row r="506" spans="4:4" x14ac:dyDescent="0.2">
      <c r="D506" s="339"/>
    </row>
    <row r="507" spans="4:4" x14ac:dyDescent="0.2">
      <c r="D507" s="339"/>
    </row>
    <row r="508" spans="4:4" x14ac:dyDescent="0.2">
      <c r="D508" s="339"/>
    </row>
    <row r="509" spans="4:4" x14ac:dyDescent="0.2">
      <c r="D509" s="339"/>
    </row>
    <row r="510" spans="4:4" x14ac:dyDescent="0.2">
      <c r="D510" s="339"/>
    </row>
    <row r="511" spans="4:4" x14ac:dyDescent="0.2">
      <c r="D511" s="339"/>
    </row>
    <row r="512" spans="4:4" x14ac:dyDescent="0.2">
      <c r="D512" s="339"/>
    </row>
    <row r="513" spans="4:4" x14ac:dyDescent="0.2">
      <c r="D513" s="339"/>
    </row>
    <row r="514" spans="4:4" x14ac:dyDescent="0.2">
      <c r="D514" s="339"/>
    </row>
    <row r="515" spans="4:4" x14ac:dyDescent="0.2">
      <c r="D515" s="339"/>
    </row>
    <row r="516" spans="4:4" x14ac:dyDescent="0.2">
      <c r="D516" s="339"/>
    </row>
    <row r="517" spans="4:4" x14ac:dyDescent="0.2">
      <c r="D517" s="339"/>
    </row>
    <row r="518" spans="4:4" x14ac:dyDescent="0.2">
      <c r="D518" s="339"/>
    </row>
    <row r="519" spans="4:4" x14ac:dyDescent="0.2">
      <c r="D519" s="339"/>
    </row>
    <row r="520" spans="4:4" x14ac:dyDescent="0.2">
      <c r="D520" s="339"/>
    </row>
    <row r="521" spans="4:4" x14ac:dyDescent="0.2">
      <c r="D521" s="339"/>
    </row>
    <row r="522" spans="4:4" x14ac:dyDescent="0.2">
      <c r="D522" s="339"/>
    </row>
    <row r="523" spans="4:4" x14ac:dyDescent="0.2">
      <c r="D523" s="339"/>
    </row>
    <row r="524" spans="4:4" x14ac:dyDescent="0.2">
      <c r="D524" s="339"/>
    </row>
    <row r="525" spans="4:4" x14ac:dyDescent="0.2">
      <c r="D525" s="339"/>
    </row>
    <row r="526" spans="4:4" x14ac:dyDescent="0.2">
      <c r="D526" s="339"/>
    </row>
    <row r="527" spans="4:4" x14ac:dyDescent="0.2">
      <c r="D527" s="339"/>
    </row>
    <row r="528" spans="4:4" x14ac:dyDescent="0.2">
      <c r="D528" s="339"/>
    </row>
    <row r="529" spans="4:4" x14ac:dyDescent="0.2">
      <c r="D529" s="339"/>
    </row>
    <row r="530" spans="4:4" x14ac:dyDescent="0.2">
      <c r="D530" s="339"/>
    </row>
    <row r="531" spans="4:4" x14ac:dyDescent="0.2">
      <c r="D531" s="339"/>
    </row>
    <row r="532" spans="4:4" x14ac:dyDescent="0.2">
      <c r="D532" s="339"/>
    </row>
    <row r="533" spans="4:4" x14ac:dyDescent="0.2">
      <c r="D533" s="339"/>
    </row>
    <row r="534" spans="4:4" x14ac:dyDescent="0.2">
      <c r="D534" s="339"/>
    </row>
    <row r="535" spans="4:4" x14ac:dyDescent="0.2">
      <c r="D535" s="339"/>
    </row>
    <row r="536" spans="4:4" x14ac:dyDescent="0.2">
      <c r="D536" s="339"/>
    </row>
    <row r="537" spans="4:4" x14ac:dyDescent="0.2">
      <c r="D537" s="339"/>
    </row>
    <row r="538" spans="4:4" x14ac:dyDescent="0.2">
      <c r="D538" s="339"/>
    </row>
    <row r="539" spans="4:4" x14ac:dyDescent="0.2">
      <c r="D539" s="339"/>
    </row>
    <row r="540" spans="4:4" x14ac:dyDescent="0.2">
      <c r="D540" s="339"/>
    </row>
    <row r="541" spans="4:4" x14ac:dyDescent="0.2">
      <c r="D541" s="339"/>
    </row>
    <row r="542" spans="4:4" x14ac:dyDescent="0.2">
      <c r="D542" s="339"/>
    </row>
    <row r="543" spans="4:4" x14ac:dyDescent="0.2">
      <c r="D543" s="339"/>
    </row>
    <row r="544" spans="4:4" x14ac:dyDescent="0.2">
      <c r="D544" s="339"/>
    </row>
    <row r="545" spans="4:4" x14ac:dyDescent="0.2">
      <c r="D545" s="339"/>
    </row>
    <row r="546" spans="4:4" x14ac:dyDescent="0.2">
      <c r="D546" s="339"/>
    </row>
    <row r="547" spans="4:4" x14ac:dyDescent="0.2">
      <c r="D547" s="339"/>
    </row>
    <row r="548" spans="4:4" x14ac:dyDescent="0.2">
      <c r="D548" s="339"/>
    </row>
    <row r="549" spans="4:4" x14ac:dyDescent="0.2">
      <c r="D549" s="339"/>
    </row>
    <row r="550" spans="4:4" x14ac:dyDescent="0.2">
      <c r="D550" s="339"/>
    </row>
    <row r="551" spans="4:4" x14ac:dyDescent="0.2">
      <c r="D551" s="339"/>
    </row>
    <row r="552" spans="4:4" x14ac:dyDescent="0.2">
      <c r="D552" s="339"/>
    </row>
    <row r="553" spans="4:4" x14ac:dyDescent="0.2">
      <c r="D553" s="339"/>
    </row>
    <row r="554" spans="4:4" x14ac:dyDescent="0.2">
      <c r="D554" s="339"/>
    </row>
    <row r="555" spans="4:4" x14ac:dyDescent="0.2">
      <c r="D555" s="339"/>
    </row>
    <row r="556" spans="4:4" x14ac:dyDescent="0.2">
      <c r="D556" s="339"/>
    </row>
    <row r="557" spans="4:4" x14ac:dyDescent="0.2">
      <c r="D557" s="339"/>
    </row>
    <row r="558" spans="4:4" x14ac:dyDescent="0.2">
      <c r="D558" s="339"/>
    </row>
    <row r="559" spans="4:4" x14ac:dyDescent="0.2">
      <c r="D559" s="339"/>
    </row>
    <row r="560" spans="4:4" x14ac:dyDescent="0.2">
      <c r="D560" s="339"/>
    </row>
    <row r="561" spans="4:4" x14ac:dyDescent="0.2">
      <c r="D561" s="339"/>
    </row>
    <row r="562" spans="4:4" x14ac:dyDescent="0.2">
      <c r="D562" s="339"/>
    </row>
    <row r="563" spans="4:4" x14ac:dyDescent="0.2">
      <c r="D563" s="339"/>
    </row>
    <row r="564" spans="4:4" x14ac:dyDescent="0.2">
      <c r="D564" s="339"/>
    </row>
    <row r="565" spans="4:4" x14ac:dyDescent="0.2">
      <c r="D565" s="339"/>
    </row>
    <row r="566" spans="4:4" x14ac:dyDescent="0.2">
      <c r="D566" s="339"/>
    </row>
    <row r="567" spans="4:4" x14ac:dyDescent="0.2">
      <c r="D567" s="339"/>
    </row>
    <row r="568" spans="4:4" x14ac:dyDescent="0.2">
      <c r="D568" s="339"/>
    </row>
    <row r="569" spans="4:4" x14ac:dyDescent="0.2">
      <c r="D569" s="339"/>
    </row>
    <row r="570" spans="4:4" x14ac:dyDescent="0.2">
      <c r="D570" s="339"/>
    </row>
    <row r="571" spans="4:4" x14ac:dyDescent="0.2">
      <c r="D571" s="339"/>
    </row>
    <row r="572" spans="4:4" x14ac:dyDescent="0.2">
      <c r="D572" s="339"/>
    </row>
    <row r="573" spans="4:4" x14ac:dyDescent="0.2">
      <c r="D573" s="339"/>
    </row>
    <row r="574" spans="4:4" x14ac:dyDescent="0.2">
      <c r="D574" s="339"/>
    </row>
    <row r="575" spans="4:4" x14ac:dyDescent="0.2">
      <c r="D575" s="339"/>
    </row>
    <row r="576" spans="4:4" x14ac:dyDescent="0.2">
      <c r="D576" s="339"/>
    </row>
    <row r="577" spans="4:4" x14ac:dyDescent="0.2">
      <c r="D577" s="339"/>
    </row>
    <row r="578" spans="4:4" x14ac:dyDescent="0.2">
      <c r="D578" s="339"/>
    </row>
    <row r="579" spans="4:4" x14ac:dyDescent="0.2">
      <c r="D579" s="339"/>
    </row>
    <row r="580" spans="4:4" x14ac:dyDescent="0.2">
      <c r="D580" s="339"/>
    </row>
    <row r="581" spans="4:4" x14ac:dyDescent="0.2">
      <c r="D581" s="339"/>
    </row>
    <row r="582" spans="4:4" x14ac:dyDescent="0.2">
      <c r="D582" s="339"/>
    </row>
    <row r="583" spans="4:4" x14ac:dyDescent="0.2">
      <c r="D583" s="339"/>
    </row>
    <row r="584" spans="4:4" x14ac:dyDescent="0.2">
      <c r="D584" s="339"/>
    </row>
    <row r="585" spans="4:4" x14ac:dyDescent="0.2">
      <c r="D585" s="339"/>
    </row>
    <row r="586" spans="4:4" x14ac:dyDescent="0.2">
      <c r="D586" s="339"/>
    </row>
    <row r="587" spans="4:4" x14ac:dyDescent="0.2">
      <c r="D587" s="339"/>
    </row>
    <row r="588" spans="4:4" x14ac:dyDescent="0.2">
      <c r="D588" s="339"/>
    </row>
    <row r="589" spans="4:4" x14ac:dyDescent="0.2">
      <c r="D589" s="339"/>
    </row>
    <row r="590" spans="4:4" x14ac:dyDescent="0.2">
      <c r="D590" s="339"/>
    </row>
    <row r="591" spans="4:4" x14ac:dyDescent="0.2">
      <c r="D591" s="339"/>
    </row>
    <row r="592" spans="4:4" x14ac:dyDescent="0.2">
      <c r="D592" s="339"/>
    </row>
    <row r="593" spans="4:4" x14ac:dyDescent="0.2">
      <c r="D593" s="339"/>
    </row>
    <row r="594" spans="4:4" x14ac:dyDescent="0.2">
      <c r="D594" s="339"/>
    </row>
    <row r="595" spans="4:4" x14ac:dyDescent="0.2">
      <c r="D595" s="339"/>
    </row>
    <row r="596" spans="4:4" x14ac:dyDescent="0.2">
      <c r="D596" s="339"/>
    </row>
    <row r="597" spans="4:4" x14ac:dyDescent="0.2">
      <c r="D597" s="339"/>
    </row>
    <row r="598" spans="4:4" x14ac:dyDescent="0.2">
      <c r="D598" s="339"/>
    </row>
    <row r="599" spans="4:4" x14ac:dyDescent="0.2">
      <c r="D599" s="339"/>
    </row>
    <row r="600" spans="4:4" x14ac:dyDescent="0.2">
      <c r="D600" s="339"/>
    </row>
    <row r="601" spans="4:4" x14ac:dyDescent="0.2">
      <c r="D601" s="339"/>
    </row>
    <row r="602" spans="4:4" x14ac:dyDescent="0.2">
      <c r="D602" s="339"/>
    </row>
    <row r="603" spans="4:4" x14ac:dyDescent="0.2">
      <c r="D603" s="339"/>
    </row>
    <row r="604" spans="4:4" x14ac:dyDescent="0.2">
      <c r="D604" s="339"/>
    </row>
    <row r="605" spans="4:4" x14ac:dyDescent="0.2">
      <c r="D605" s="339"/>
    </row>
    <row r="606" spans="4:4" x14ac:dyDescent="0.2">
      <c r="D606" s="339"/>
    </row>
    <row r="607" spans="4:4" x14ac:dyDescent="0.2">
      <c r="D607" s="339"/>
    </row>
    <row r="608" spans="4:4" x14ac:dyDescent="0.2">
      <c r="D608" s="339"/>
    </row>
    <row r="609" spans="4:4" x14ac:dyDescent="0.2">
      <c r="D609" s="339"/>
    </row>
    <row r="610" spans="4:4" x14ac:dyDescent="0.2">
      <c r="D610" s="339"/>
    </row>
    <row r="611" spans="4:4" x14ac:dyDescent="0.2">
      <c r="D611" s="339"/>
    </row>
    <row r="612" spans="4:4" x14ac:dyDescent="0.2">
      <c r="D612" s="339"/>
    </row>
    <row r="613" spans="4:4" x14ac:dyDescent="0.2">
      <c r="D613" s="339"/>
    </row>
    <row r="614" spans="4:4" x14ac:dyDescent="0.2">
      <c r="D614" s="339"/>
    </row>
    <row r="615" spans="4:4" x14ac:dyDescent="0.2">
      <c r="D615" s="339"/>
    </row>
    <row r="616" spans="4:4" x14ac:dyDescent="0.2">
      <c r="D616" s="339"/>
    </row>
    <row r="617" spans="4:4" x14ac:dyDescent="0.2">
      <c r="D617" s="339"/>
    </row>
    <row r="618" spans="4:4" x14ac:dyDescent="0.2">
      <c r="D618" s="339"/>
    </row>
    <row r="619" spans="4:4" x14ac:dyDescent="0.2">
      <c r="D619" s="339"/>
    </row>
    <row r="620" spans="4:4" x14ac:dyDescent="0.2">
      <c r="D620" s="339"/>
    </row>
    <row r="621" spans="4:4" x14ac:dyDescent="0.2">
      <c r="D621" s="339"/>
    </row>
    <row r="622" spans="4:4" x14ac:dyDescent="0.2">
      <c r="D622" s="339"/>
    </row>
    <row r="623" spans="4:4" x14ac:dyDescent="0.2">
      <c r="D623" s="339"/>
    </row>
    <row r="624" spans="4:4" x14ac:dyDescent="0.2">
      <c r="D624" s="339"/>
    </row>
    <row r="625" spans="4:4" x14ac:dyDescent="0.2">
      <c r="D625" s="339"/>
    </row>
    <row r="626" spans="4:4" x14ac:dyDescent="0.2">
      <c r="D626" s="339"/>
    </row>
    <row r="627" spans="4:4" x14ac:dyDescent="0.2">
      <c r="D627" s="339"/>
    </row>
    <row r="628" spans="4:4" x14ac:dyDescent="0.2">
      <c r="D628" s="339"/>
    </row>
    <row r="629" spans="4:4" x14ac:dyDescent="0.2">
      <c r="D629" s="339"/>
    </row>
    <row r="630" spans="4:4" x14ac:dyDescent="0.2">
      <c r="D630" s="339"/>
    </row>
    <row r="631" spans="4:4" x14ac:dyDescent="0.2">
      <c r="D631" s="339"/>
    </row>
    <row r="632" spans="4:4" x14ac:dyDescent="0.2">
      <c r="D632" s="339"/>
    </row>
    <row r="633" spans="4:4" x14ac:dyDescent="0.2">
      <c r="D633" s="339"/>
    </row>
    <row r="634" spans="4:4" x14ac:dyDescent="0.2">
      <c r="D634" s="339"/>
    </row>
    <row r="635" spans="4:4" x14ac:dyDescent="0.2">
      <c r="D635" s="339"/>
    </row>
    <row r="636" spans="4:4" x14ac:dyDescent="0.2">
      <c r="D636" s="339"/>
    </row>
    <row r="637" spans="4:4" x14ac:dyDescent="0.2">
      <c r="D637" s="339"/>
    </row>
    <row r="638" spans="4:4" x14ac:dyDescent="0.2">
      <c r="D638" s="339"/>
    </row>
    <row r="639" spans="4:4" x14ac:dyDescent="0.2">
      <c r="D639" s="339"/>
    </row>
    <row r="640" spans="4:4" x14ac:dyDescent="0.2">
      <c r="D640" s="339"/>
    </row>
    <row r="641" spans="4:4" x14ac:dyDescent="0.2">
      <c r="D641" s="339"/>
    </row>
    <row r="642" spans="4:4" x14ac:dyDescent="0.2">
      <c r="D642" s="339"/>
    </row>
    <row r="643" spans="4:4" x14ac:dyDescent="0.2">
      <c r="D643" s="339"/>
    </row>
    <row r="644" spans="4:4" x14ac:dyDescent="0.2">
      <c r="D644" s="339"/>
    </row>
    <row r="645" spans="4:4" x14ac:dyDescent="0.2">
      <c r="D645" s="339"/>
    </row>
    <row r="646" spans="4:4" x14ac:dyDescent="0.2">
      <c r="D646" s="339"/>
    </row>
    <row r="647" spans="4:4" x14ac:dyDescent="0.2">
      <c r="D647" s="339"/>
    </row>
    <row r="648" spans="4:4" x14ac:dyDescent="0.2">
      <c r="D648" s="339"/>
    </row>
    <row r="649" spans="4:4" x14ac:dyDescent="0.2">
      <c r="D649" s="339"/>
    </row>
    <row r="650" spans="4:4" x14ac:dyDescent="0.2">
      <c r="D650" s="339"/>
    </row>
    <row r="651" spans="4:4" x14ac:dyDescent="0.2">
      <c r="D651" s="339"/>
    </row>
    <row r="652" spans="4:4" x14ac:dyDescent="0.2">
      <c r="D652" s="339"/>
    </row>
    <row r="653" spans="4:4" x14ac:dyDescent="0.2">
      <c r="D653" s="339"/>
    </row>
    <row r="654" spans="4:4" x14ac:dyDescent="0.2">
      <c r="D654" s="339"/>
    </row>
    <row r="655" spans="4:4" x14ac:dyDescent="0.2">
      <c r="D655" s="339"/>
    </row>
    <row r="656" spans="4:4" x14ac:dyDescent="0.2">
      <c r="D656" s="339"/>
    </row>
    <row r="657" spans="4:4" x14ac:dyDescent="0.2">
      <c r="D657" s="339"/>
    </row>
    <row r="658" spans="4:4" x14ac:dyDescent="0.2">
      <c r="D658" s="339"/>
    </row>
    <row r="659" spans="4:4" x14ac:dyDescent="0.2">
      <c r="D659" s="339"/>
    </row>
    <row r="660" spans="4:4" x14ac:dyDescent="0.2">
      <c r="D660" s="339"/>
    </row>
    <row r="661" spans="4:4" x14ac:dyDescent="0.2">
      <c r="D661" s="339"/>
    </row>
    <row r="662" spans="4:4" x14ac:dyDescent="0.2">
      <c r="D662" s="339"/>
    </row>
    <row r="663" spans="4:4" x14ac:dyDescent="0.2">
      <c r="D663" s="339"/>
    </row>
    <row r="664" spans="4:4" x14ac:dyDescent="0.2">
      <c r="D664" s="339"/>
    </row>
    <row r="665" spans="4:4" x14ac:dyDescent="0.2">
      <c r="D665" s="339"/>
    </row>
    <row r="666" spans="4:4" x14ac:dyDescent="0.2">
      <c r="D666" s="339"/>
    </row>
    <row r="667" spans="4:4" x14ac:dyDescent="0.2">
      <c r="D667" s="339"/>
    </row>
    <row r="668" spans="4:4" x14ac:dyDescent="0.2">
      <c r="D668" s="339"/>
    </row>
    <row r="669" spans="4:4" x14ac:dyDescent="0.2">
      <c r="D669" s="339"/>
    </row>
    <row r="670" spans="4:4" x14ac:dyDescent="0.2">
      <c r="D670" s="339"/>
    </row>
    <row r="671" spans="4:4" x14ac:dyDescent="0.2">
      <c r="D671" s="339"/>
    </row>
    <row r="672" spans="4:4" x14ac:dyDescent="0.2">
      <c r="D672" s="339"/>
    </row>
    <row r="673" spans="4:4" x14ac:dyDescent="0.2">
      <c r="D673" s="339"/>
    </row>
    <row r="674" spans="4:4" x14ac:dyDescent="0.2">
      <c r="D674" s="339"/>
    </row>
    <row r="675" spans="4:4" x14ac:dyDescent="0.2">
      <c r="D675" s="339"/>
    </row>
    <row r="676" spans="4:4" x14ac:dyDescent="0.2">
      <c r="D676" s="339"/>
    </row>
    <row r="677" spans="4:4" x14ac:dyDescent="0.2">
      <c r="D677" s="339"/>
    </row>
    <row r="678" spans="4:4" x14ac:dyDescent="0.2">
      <c r="D678" s="339"/>
    </row>
    <row r="679" spans="4:4" x14ac:dyDescent="0.2">
      <c r="D679" s="339"/>
    </row>
    <row r="680" spans="4:4" x14ac:dyDescent="0.2">
      <c r="D680" s="339"/>
    </row>
    <row r="681" spans="4:4" x14ac:dyDescent="0.2">
      <c r="D681" s="339"/>
    </row>
    <row r="682" spans="4:4" x14ac:dyDescent="0.2">
      <c r="D682" s="339"/>
    </row>
    <row r="683" spans="4:4" x14ac:dyDescent="0.2">
      <c r="D683" s="339"/>
    </row>
    <row r="684" spans="4:4" x14ac:dyDescent="0.2">
      <c r="D684" s="339"/>
    </row>
    <row r="685" spans="4:4" x14ac:dyDescent="0.2">
      <c r="D685" s="339"/>
    </row>
    <row r="686" spans="4:4" x14ac:dyDescent="0.2">
      <c r="D686" s="339"/>
    </row>
    <row r="687" spans="4:4" x14ac:dyDescent="0.2">
      <c r="D687" s="339"/>
    </row>
    <row r="688" spans="4:4" x14ac:dyDescent="0.2">
      <c r="D688" s="339"/>
    </row>
    <row r="689" spans="4:4" x14ac:dyDescent="0.2">
      <c r="D689" s="339"/>
    </row>
    <row r="690" spans="4:4" x14ac:dyDescent="0.2">
      <c r="D690" s="339"/>
    </row>
    <row r="691" spans="4:4" x14ac:dyDescent="0.2">
      <c r="D691" s="339"/>
    </row>
    <row r="692" spans="4:4" x14ac:dyDescent="0.2">
      <c r="D692" s="339"/>
    </row>
    <row r="693" spans="4:4" x14ac:dyDescent="0.2">
      <c r="D693" s="339"/>
    </row>
    <row r="694" spans="4:4" x14ac:dyDescent="0.2">
      <c r="D694" s="339"/>
    </row>
    <row r="695" spans="4:4" x14ac:dyDescent="0.2">
      <c r="D695" s="339"/>
    </row>
    <row r="696" spans="4:4" x14ac:dyDescent="0.2">
      <c r="D696" s="339"/>
    </row>
    <row r="697" spans="4:4" x14ac:dyDescent="0.2">
      <c r="D697" s="339"/>
    </row>
    <row r="698" spans="4:4" x14ac:dyDescent="0.2">
      <c r="D698" s="339"/>
    </row>
    <row r="699" spans="4:4" x14ac:dyDescent="0.2">
      <c r="D699" s="339"/>
    </row>
    <row r="700" spans="4:4" x14ac:dyDescent="0.2">
      <c r="D700" s="339"/>
    </row>
    <row r="701" spans="4:4" x14ac:dyDescent="0.2">
      <c r="D701" s="339"/>
    </row>
    <row r="702" spans="4:4" x14ac:dyDescent="0.2">
      <c r="D702" s="339"/>
    </row>
    <row r="703" spans="4:4" x14ac:dyDescent="0.2">
      <c r="D703" s="339"/>
    </row>
    <row r="704" spans="4:4" x14ac:dyDescent="0.2">
      <c r="D704" s="339"/>
    </row>
    <row r="705" spans="4:4" x14ac:dyDescent="0.2">
      <c r="D705" s="339"/>
    </row>
    <row r="706" spans="4:4" x14ac:dyDescent="0.2">
      <c r="D706" s="339"/>
    </row>
    <row r="707" spans="4:4" x14ac:dyDescent="0.2">
      <c r="D707" s="339"/>
    </row>
    <row r="708" spans="4:4" x14ac:dyDescent="0.2">
      <c r="D708" s="339"/>
    </row>
    <row r="709" spans="4:4" x14ac:dyDescent="0.2">
      <c r="D709" s="339"/>
    </row>
    <row r="710" spans="4:4" x14ac:dyDescent="0.2">
      <c r="D710" s="339"/>
    </row>
    <row r="711" spans="4:4" x14ac:dyDescent="0.2">
      <c r="D711" s="339"/>
    </row>
    <row r="712" spans="4:4" x14ac:dyDescent="0.2">
      <c r="D712" s="339"/>
    </row>
    <row r="713" spans="4:4" x14ac:dyDescent="0.2">
      <c r="D713" s="339"/>
    </row>
    <row r="714" spans="4:4" x14ac:dyDescent="0.2">
      <c r="D714" s="339"/>
    </row>
    <row r="715" spans="4:4" x14ac:dyDescent="0.2">
      <c r="D715" s="339"/>
    </row>
    <row r="716" spans="4:4" x14ac:dyDescent="0.2">
      <c r="D716" s="339"/>
    </row>
    <row r="717" spans="4:4" x14ac:dyDescent="0.2">
      <c r="D717" s="339"/>
    </row>
    <row r="718" spans="4:4" x14ac:dyDescent="0.2">
      <c r="D718" s="339"/>
    </row>
    <row r="719" spans="4:4" x14ac:dyDescent="0.2">
      <c r="D719" s="339"/>
    </row>
    <row r="720" spans="4:4" x14ac:dyDescent="0.2">
      <c r="D720" s="339"/>
    </row>
    <row r="721" spans="4:4" x14ac:dyDescent="0.2">
      <c r="D721" s="339"/>
    </row>
    <row r="722" spans="4:4" x14ac:dyDescent="0.2">
      <c r="D722" s="339"/>
    </row>
    <row r="723" spans="4:4" x14ac:dyDescent="0.2">
      <c r="D723" s="339"/>
    </row>
    <row r="724" spans="4:4" x14ac:dyDescent="0.2">
      <c r="D724" s="339"/>
    </row>
    <row r="725" spans="4:4" x14ac:dyDescent="0.2">
      <c r="D725" s="339"/>
    </row>
    <row r="726" spans="4:4" x14ac:dyDescent="0.2">
      <c r="D726" s="339"/>
    </row>
    <row r="727" spans="4:4" x14ac:dyDescent="0.2">
      <c r="D727" s="339"/>
    </row>
    <row r="728" spans="4:4" x14ac:dyDescent="0.2">
      <c r="D728" s="339"/>
    </row>
    <row r="729" spans="4:4" x14ac:dyDescent="0.2">
      <c r="D729" s="339"/>
    </row>
    <row r="730" spans="4:4" x14ac:dyDescent="0.2">
      <c r="D730" s="339"/>
    </row>
    <row r="731" spans="4:4" x14ac:dyDescent="0.2">
      <c r="D731" s="339"/>
    </row>
    <row r="732" spans="4:4" x14ac:dyDescent="0.2">
      <c r="D732" s="339"/>
    </row>
    <row r="733" spans="4:4" x14ac:dyDescent="0.2">
      <c r="D733" s="339"/>
    </row>
    <row r="734" spans="4:4" x14ac:dyDescent="0.2">
      <c r="D734" s="339"/>
    </row>
    <row r="735" spans="4:4" x14ac:dyDescent="0.2">
      <c r="D735" s="339"/>
    </row>
    <row r="736" spans="4:4" x14ac:dyDescent="0.2">
      <c r="D736" s="339"/>
    </row>
    <row r="737" spans="4:4" x14ac:dyDescent="0.2">
      <c r="D737" s="339"/>
    </row>
    <row r="738" spans="4:4" x14ac:dyDescent="0.2">
      <c r="D738" s="339"/>
    </row>
    <row r="739" spans="4:4" x14ac:dyDescent="0.2">
      <c r="D739" s="339"/>
    </row>
    <row r="740" spans="4:4" x14ac:dyDescent="0.2">
      <c r="D740" s="339"/>
    </row>
    <row r="741" spans="4:4" x14ac:dyDescent="0.2">
      <c r="D741" s="339"/>
    </row>
    <row r="742" spans="4:4" x14ac:dyDescent="0.2">
      <c r="D742" s="339"/>
    </row>
    <row r="743" spans="4:4" x14ac:dyDescent="0.2">
      <c r="D743" s="339"/>
    </row>
    <row r="744" spans="4:4" x14ac:dyDescent="0.2">
      <c r="D744" s="339"/>
    </row>
    <row r="745" spans="4:4" x14ac:dyDescent="0.2">
      <c r="D745" s="339"/>
    </row>
    <row r="746" spans="4:4" x14ac:dyDescent="0.2">
      <c r="D746" s="339"/>
    </row>
    <row r="747" spans="4:4" x14ac:dyDescent="0.2">
      <c r="D747" s="339"/>
    </row>
    <row r="748" spans="4:4" x14ac:dyDescent="0.2">
      <c r="D748" s="339"/>
    </row>
    <row r="749" spans="4:4" x14ac:dyDescent="0.2">
      <c r="D749" s="339"/>
    </row>
    <row r="750" spans="4:4" x14ac:dyDescent="0.2">
      <c r="D750" s="339"/>
    </row>
    <row r="751" spans="4:4" x14ac:dyDescent="0.2">
      <c r="D751" s="339"/>
    </row>
    <row r="752" spans="4:4" x14ac:dyDescent="0.2">
      <c r="D752" s="339"/>
    </row>
    <row r="753" spans="4:4" x14ac:dyDescent="0.2">
      <c r="D753" s="339"/>
    </row>
    <row r="754" spans="4:4" x14ac:dyDescent="0.2">
      <c r="D754" s="339"/>
    </row>
    <row r="755" spans="4:4" x14ac:dyDescent="0.2">
      <c r="D755" s="339"/>
    </row>
    <row r="756" spans="4:4" x14ac:dyDescent="0.2">
      <c r="D756" s="339"/>
    </row>
    <row r="757" spans="4:4" x14ac:dyDescent="0.2">
      <c r="D757" s="339"/>
    </row>
    <row r="758" spans="4:4" x14ac:dyDescent="0.2">
      <c r="D758" s="339"/>
    </row>
    <row r="759" spans="4:4" x14ac:dyDescent="0.2">
      <c r="D759" s="339"/>
    </row>
    <row r="760" spans="4:4" x14ac:dyDescent="0.2">
      <c r="D760" s="339"/>
    </row>
    <row r="761" spans="4:4" x14ac:dyDescent="0.2">
      <c r="D761" s="339"/>
    </row>
    <row r="762" spans="4:4" x14ac:dyDescent="0.2">
      <c r="D762" s="339"/>
    </row>
    <row r="763" spans="4:4" x14ac:dyDescent="0.2">
      <c r="D763" s="339"/>
    </row>
    <row r="764" spans="4:4" x14ac:dyDescent="0.2">
      <c r="D764" s="339"/>
    </row>
    <row r="765" spans="4:4" x14ac:dyDescent="0.2">
      <c r="D765" s="339"/>
    </row>
    <row r="766" spans="4:4" x14ac:dyDescent="0.2">
      <c r="D766" s="339"/>
    </row>
    <row r="767" spans="4:4" x14ac:dyDescent="0.2">
      <c r="D767" s="339"/>
    </row>
    <row r="768" spans="4:4" x14ac:dyDescent="0.2">
      <c r="D768" s="339"/>
    </row>
    <row r="769" spans="4:4" x14ac:dyDescent="0.2">
      <c r="D769" s="339"/>
    </row>
    <row r="770" spans="4:4" x14ac:dyDescent="0.2">
      <c r="D770" s="339"/>
    </row>
    <row r="771" spans="4:4" x14ac:dyDescent="0.2">
      <c r="D771" s="339"/>
    </row>
    <row r="772" spans="4:4" x14ac:dyDescent="0.2">
      <c r="D772" s="339"/>
    </row>
    <row r="773" spans="4:4" x14ac:dyDescent="0.2">
      <c r="D773" s="339"/>
    </row>
    <row r="774" spans="4:4" x14ac:dyDescent="0.2">
      <c r="D774" s="339"/>
    </row>
    <row r="775" spans="4:4" x14ac:dyDescent="0.2">
      <c r="D775" s="339"/>
    </row>
    <row r="776" spans="4:4" x14ac:dyDescent="0.2">
      <c r="D776" s="339"/>
    </row>
    <row r="777" spans="4:4" x14ac:dyDescent="0.2">
      <c r="D777" s="339"/>
    </row>
    <row r="778" spans="4:4" x14ac:dyDescent="0.2">
      <c r="D778" s="339"/>
    </row>
    <row r="779" spans="4:4" x14ac:dyDescent="0.2">
      <c r="D779" s="339"/>
    </row>
    <row r="780" spans="4:4" x14ac:dyDescent="0.2">
      <c r="D780" s="339"/>
    </row>
    <row r="781" spans="4:4" x14ac:dyDescent="0.2">
      <c r="D781" s="339"/>
    </row>
    <row r="782" spans="4:4" x14ac:dyDescent="0.2">
      <c r="D782" s="339"/>
    </row>
    <row r="783" spans="4:4" x14ac:dyDescent="0.2">
      <c r="D783" s="339"/>
    </row>
    <row r="784" spans="4:4" x14ac:dyDescent="0.2">
      <c r="D784" s="339"/>
    </row>
    <row r="785" spans="4:4" x14ac:dyDescent="0.2">
      <c r="D785" s="339"/>
    </row>
    <row r="786" spans="4:4" x14ac:dyDescent="0.2">
      <c r="D786" s="339"/>
    </row>
    <row r="787" spans="4:4" x14ac:dyDescent="0.2">
      <c r="D787" s="339"/>
    </row>
    <row r="788" spans="4:4" x14ac:dyDescent="0.2">
      <c r="D788" s="339"/>
    </row>
    <row r="789" spans="4:4" x14ac:dyDescent="0.2">
      <c r="D789" s="339"/>
    </row>
    <row r="790" spans="4:4" x14ac:dyDescent="0.2">
      <c r="D790" s="339"/>
    </row>
    <row r="791" spans="4:4" x14ac:dyDescent="0.2">
      <c r="D791" s="339"/>
    </row>
    <row r="792" spans="4:4" x14ac:dyDescent="0.2">
      <c r="D792" s="339"/>
    </row>
    <row r="793" spans="4:4" x14ac:dyDescent="0.2">
      <c r="D793" s="339"/>
    </row>
    <row r="794" spans="4:4" x14ac:dyDescent="0.2">
      <c r="D794" s="339"/>
    </row>
    <row r="795" spans="4:4" x14ac:dyDescent="0.2">
      <c r="D795" s="339"/>
    </row>
    <row r="796" spans="4:4" x14ac:dyDescent="0.2">
      <c r="D796" s="339"/>
    </row>
    <row r="797" spans="4:4" x14ac:dyDescent="0.2">
      <c r="D797" s="339"/>
    </row>
    <row r="798" spans="4:4" x14ac:dyDescent="0.2">
      <c r="D798" s="339"/>
    </row>
    <row r="799" spans="4:4" x14ac:dyDescent="0.2">
      <c r="D799" s="339"/>
    </row>
    <row r="800" spans="4:4" x14ac:dyDescent="0.2">
      <c r="D800" s="339"/>
    </row>
    <row r="801" spans="4:4" x14ac:dyDescent="0.2">
      <c r="D801" s="339"/>
    </row>
    <row r="802" spans="4:4" x14ac:dyDescent="0.2">
      <c r="D802" s="339"/>
    </row>
    <row r="803" spans="4:4" x14ac:dyDescent="0.2">
      <c r="D803" s="339"/>
    </row>
    <row r="804" spans="4:4" x14ac:dyDescent="0.2">
      <c r="D804" s="339"/>
    </row>
    <row r="805" spans="4:4" x14ac:dyDescent="0.2">
      <c r="D805" s="339"/>
    </row>
    <row r="806" spans="4:4" x14ac:dyDescent="0.2">
      <c r="D806" s="339"/>
    </row>
    <row r="807" spans="4:4" x14ac:dyDescent="0.2">
      <c r="D807" s="339"/>
    </row>
    <row r="808" spans="4:4" x14ac:dyDescent="0.2">
      <c r="D808" s="339"/>
    </row>
    <row r="809" spans="4:4" x14ac:dyDescent="0.2">
      <c r="D809" s="339"/>
    </row>
    <row r="810" spans="4:4" x14ac:dyDescent="0.2">
      <c r="D810" s="339"/>
    </row>
    <row r="811" spans="4:4" x14ac:dyDescent="0.2">
      <c r="D811" s="339"/>
    </row>
    <row r="812" spans="4:4" x14ac:dyDescent="0.2">
      <c r="D812" s="339"/>
    </row>
    <row r="813" spans="4:4" x14ac:dyDescent="0.2">
      <c r="D813" s="339"/>
    </row>
    <row r="814" spans="4:4" x14ac:dyDescent="0.2">
      <c r="D814" s="339"/>
    </row>
    <row r="815" spans="4:4" x14ac:dyDescent="0.2">
      <c r="D815" s="339"/>
    </row>
    <row r="816" spans="4:4" x14ac:dyDescent="0.2">
      <c r="D816" s="339"/>
    </row>
    <row r="817" spans="4:4" x14ac:dyDescent="0.2">
      <c r="D817" s="339"/>
    </row>
    <row r="818" spans="4:4" x14ac:dyDescent="0.2">
      <c r="D818" s="339"/>
    </row>
    <row r="819" spans="4:4" x14ac:dyDescent="0.2">
      <c r="D819" s="339"/>
    </row>
    <row r="820" spans="4:4" x14ac:dyDescent="0.2">
      <c r="D820" s="339"/>
    </row>
    <row r="821" spans="4:4" x14ac:dyDescent="0.2">
      <c r="D821" s="339"/>
    </row>
    <row r="822" spans="4:4" x14ac:dyDescent="0.2">
      <c r="D822" s="339"/>
    </row>
    <row r="823" spans="4:4" x14ac:dyDescent="0.2">
      <c r="D823" s="339"/>
    </row>
    <row r="824" spans="4:4" x14ac:dyDescent="0.2">
      <c r="D824" s="339"/>
    </row>
    <row r="825" spans="4:4" x14ac:dyDescent="0.2">
      <c r="D825" s="339"/>
    </row>
    <row r="826" spans="4:4" x14ac:dyDescent="0.2">
      <c r="D826" s="339"/>
    </row>
    <row r="827" spans="4:4" x14ac:dyDescent="0.2">
      <c r="D827" s="339"/>
    </row>
    <row r="828" spans="4:4" x14ac:dyDescent="0.2">
      <c r="D828" s="339"/>
    </row>
    <row r="829" spans="4:4" x14ac:dyDescent="0.2">
      <c r="D829" s="339"/>
    </row>
    <row r="830" spans="4:4" x14ac:dyDescent="0.2">
      <c r="D830" s="339"/>
    </row>
    <row r="831" spans="4:4" x14ac:dyDescent="0.2">
      <c r="D831" s="339"/>
    </row>
    <row r="832" spans="4:4" x14ac:dyDescent="0.2">
      <c r="D832" s="339"/>
    </row>
    <row r="833" spans="4:4" x14ac:dyDescent="0.2">
      <c r="D833" s="339"/>
    </row>
    <row r="834" spans="4:4" x14ac:dyDescent="0.2">
      <c r="D834" s="339"/>
    </row>
    <row r="835" spans="4:4" x14ac:dyDescent="0.2">
      <c r="D835" s="339"/>
    </row>
    <row r="836" spans="4:4" x14ac:dyDescent="0.2">
      <c r="D836" s="339"/>
    </row>
    <row r="837" spans="4:4" x14ac:dyDescent="0.2">
      <c r="D837" s="339"/>
    </row>
    <row r="838" spans="4:4" x14ac:dyDescent="0.2">
      <c r="D838" s="339"/>
    </row>
    <row r="839" spans="4:4" x14ac:dyDescent="0.2">
      <c r="D839" s="339"/>
    </row>
    <row r="840" spans="4:4" x14ac:dyDescent="0.2">
      <c r="D840" s="339"/>
    </row>
    <row r="841" spans="4:4" x14ac:dyDescent="0.2">
      <c r="D841" s="339"/>
    </row>
    <row r="842" spans="4:4" x14ac:dyDescent="0.2">
      <c r="D842" s="339"/>
    </row>
    <row r="843" spans="4:4" x14ac:dyDescent="0.2">
      <c r="D843" s="339"/>
    </row>
    <row r="844" spans="4:4" x14ac:dyDescent="0.2">
      <c r="D844" s="339"/>
    </row>
    <row r="845" spans="4:4" x14ac:dyDescent="0.2">
      <c r="D845" s="339"/>
    </row>
    <row r="846" spans="4:4" x14ac:dyDescent="0.2">
      <c r="D846" s="339"/>
    </row>
    <row r="847" spans="4:4" x14ac:dyDescent="0.2">
      <c r="D847" s="339"/>
    </row>
    <row r="848" spans="4:4" x14ac:dyDescent="0.2">
      <c r="D848" s="339"/>
    </row>
    <row r="849" spans="4:4" x14ac:dyDescent="0.2">
      <c r="D849" s="339"/>
    </row>
    <row r="850" spans="4:4" x14ac:dyDescent="0.2">
      <c r="D850" s="339"/>
    </row>
    <row r="851" spans="4:4" x14ac:dyDescent="0.2">
      <c r="D851" s="339"/>
    </row>
    <row r="852" spans="4:4" x14ac:dyDescent="0.2">
      <c r="D852" s="339"/>
    </row>
    <row r="853" spans="4:4" x14ac:dyDescent="0.2">
      <c r="D853" s="339"/>
    </row>
    <row r="854" spans="4:4" x14ac:dyDescent="0.2">
      <c r="D854" s="339"/>
    </row>
    <row r="855" spans="4:4" x14ac:dyDescent="0.2">
      <c r="D855" s="339"/>
    </row>
    <row r="856" spans="4:4" x14ac:dyDescent="0.2">
      <c r="D856" s="339"/>
    </row>
    <row r="857" spans="4:4" x14ac:dyDescent="0.2">
      <c r="D857" s="339"/>
    </row>
    <row r="858" spans="4:4" x14ac:dyDescent="0.2">
      <c r="D858" s="339"/>
    </row>
    <row r="859" spans="4:4" x14ac:dyDescent="0.2">
      <c r="D859" s="339"/>
    </row>
    <row r="860" spans="4:4" x14ac:dyDescent="0.2">
      <c r="D860" s="339"/>
    </row>
    <row r="861" spans="4:4" x14ac:dyDescent="0.2">
      <c r="D861" s="339"/>
    </row>
    <row r="862" spans="4:4" x14ac:dyDescent="0.2">
      <c r="D862" s="339"/>
    </row>
    <row r="863" spans="4:4" x14ac:dyDescent="0.2">
      <c r="D863" s="339"/>
    </row>
    <row r="864" spans="4:4" x14ac:dyDescent="0.2">
      <c r="D864" s="339"/>
    </row>
    <row r="865" spans="4:4" x14ac:dyDescent="0.2">
      <c r="D865" s="339"/>
    </row>
    <row r="866" spans="4:4" x14ac:dyDescent="0.2">
      <c r="D866" s="339"/>
    </row>
    <row r="867" spans="4:4" x14ac:dyDescent="0.2">
      <c r="D867" s="339"/>
    </row>
    <row r="868" spans="4:4" x14ac:dyDescent="0.2">
      <c r="D868" s="339"/>
    </row>
    <row r="869" spans="4:4" x14ac:dyDescent="0.2">
      <c r="D869" s="339"/>
    </row>
    <row r="870" spans="4:4" x14ac:dyDescent="0.2">
      <c r="D870" s="339"/>
    </row>
    <row r="871" spans="4:4" x14ac:dyDescent="0.2">
      <c r="D871" s="339"/>
    </row>
    <row r="872" spans="4:4" x14ac:dyDescent="0.2">
      <c r="D872" s="339"/>
    </row>
    <row r="873" spans="4:4" x14ac:dyDescent="0.2">
      <c r="D873" s="339"/>
    </row>
    <row r="874" spans="4:4" x14ac:dyDescent="0.2">
      <c r="D874" s="339"/>
    </row>
    <row r="875" spans="4:4" x14ac:dyDescent="0.2">
      <c r="D875" s="339"/>
    </row>
    <row r="876" spans="4:4" x14ac:dyDescent="0.2">
      <c r="D876" s="339"/>
    </row>
    <row r="877" spans="4:4" x14ac:dyDescent="0.2">
      <c r="D877" s="339"/>
    </row>
    <row r="878" spans="4:4" x14ac:dyDescent="0.2">
      <c r="D878" s="339"/>
    </row>
    <row r="879" spans="4:4" x14ac:dyDescent="0.2">
      <c r="D879" s="339"/>
    </row>
    <row r="880" spans="4:4" x14ac:dyDescent="0.2">
      <c r="D880" s="339"/>
    </row>
    <row r="881" spans="4:4" x14ac:dyDescent="0.2">
      <c r="D881" s="339"/>
    </row>
    <row r="882" spans="4:4" x14ac:dyDescent="0.2">
      <c r="D882" s="339"/>
    </row>
    <row r="883" spans="4:4" x14ac:dyDescent="0.2">
      <c r="D883" s="339"/>
    </row>
    <row r="884" spans="4:4" x14ac:dyDescent="0.2">
      <c r="D884" s="339"/>
    </row>
    <row r="885" spans="4:4" x14ac:dyDescent="0.2">
      <c r="D885" s="339"/>
    </row>
    <row r="886" spans="4:4" x14ac:dyDescent="0.2">
      <c r="D886" s="339"/>
    </row>
    <row r="887" spans="4:4" x14ac:dyDescent="0.2">
      <c r="D887" s="339"/>
    </row>
    <row r="888" spans="4:4" x14ac:dyDescent="0.2">
      <c r="D888" s="339"/>
    </row>
    <row r="889" spans="4:4" x14ac:dyDescent="0.2">
      <c r="D889" s="339"/>
    </row>
    <row r="890" spans="4:4" x14ac:dyDescent="0.2">
      <c r="D890" s="339"/>
    </row>
    <row r="891" spans="4:4" x14ac:dyDescent="0.2">
      <c r="D891" s="339"/>
    </row>
    <row r="892" spans="4:4" x14ac:dyDescent="0.2">
      <c r="D892" s="339"/>
    </row>
    <row r="893" spans="4:4" x14ac:dyDescent="0.2">
      <c r="D893" s="339"/>
    </row>
    <row r="894" spans="4:4" x14ac:dyDescent="0.2">
      <c r="D894" s="339"/>
    </row>
    <row r="895" spans="4:4" x14ac:dyDescent="0.2">
      <c r="D895" s="339"/>
    </row>
    <row r="896" spans="4:4" x14ac:dyDescent="0.2">
      <c r="D896" s="339"/>
    </row>
    <row r="897" spans="4:4" x14ac:dyDescent="0.2">
      <c r="D897" s="339"/>
    </row>
    <row r="898" spans="4:4" x14ac:dyDescent="0.2">
      <c r="D898" s="339"/>
    </row>
    <row r="899" spans="4:4" x14ac:dyDescent="0.2">
      <c r="D899" s="339"/>
    </row>
    <row r="900" spans="4:4" x14ac:dyDescent="0.2">
      <c r="D900" s="339"/>
    </row>
    <row r="901" spans="4:4" x14ac:dyDescent="0.2">
      <c r="D901" s="339"/>
    </row>
    <row r="902" spans="4:4" x14ac:dyDescent="0.2">
      <c r="D902" s="339"/>
    </row>
    <row r="903" spans="4:4" x14ac:dyDescent="0.2">
      <c r="D903" s="339"/>
    </row>
    <row r="904" spans="4:4" x14ac:dyDescent="0.2">
      <c r="D904" s="339"/>
    </row>
    <row r="905" spans="4:4" x14ac:dyDescent="0.2">
      <c r="D905" s="339"/>
    </row>
    <row r="906" spans="4:4" x14ac:dyDescent="0.2">
      <c r="D906" s="339"/>
    </row>
    <row r="907" spans="4:4" x14ac:dyDescent="0.2">
      <c r="D907" s="339"/>
    </row>
    <row r="908" spans="4:4" x14ac:dyDescent="0.2">
      <c r="D908" s="339"/>
    </row>
    <row r="909" spans="4:4" x14ac:dyDescent="0.2">
      <c r="D909" s="339"/>
    </row>
    <row r="910" spans="4:4" x14ac:dyDescent="0.2">
      <c r="D910" s="339"/>
    </row>
    <row r="911" spans="4:4" x14ac:dyDescent="0.2">
      <c r="D911" s="339"/>
    </row>
    <row r="912" spans="4:4" x14ac:dyDescent="0.2">
      <c r="D912" s="339"/>
    </row>
    <row r="913" spans="4:4" x14ac:dyDescent="0.2">
      <c r="D913" s="339"/>
    </row>
    <row r="914" spans="4:4" x14ac:dyDescent="0.2">
      <c r="D914" s="339"/>
    </row>
    <row r="915" spans="4:4" x14ac:dyDescent="0.2">
      <c r="D915" s="339"/>
    </row>
    <row r="916" spans="4:4" x14ac:dyDescent="0.2">
      <c r="D916" s="339"/>
    </row>
    <row r="917" spans="4:4" x14ac:dyDescent="0.2">
      <c r="D917" s="339"/>
    </row>
    <row r="918" spans="4:4" x14ac:dyDescent="0.2">
      <c r="D918" s="339"/>
    </row>
    <row r="919" spans="4:4" x14ac:dyDescent="0.2">
      <c r="D919" s="339"/>
    </row>
    <row r="920" spans="4:4" x14ac:dyDescent="0.2">
      <c r="D920" s="339"/>
    </row>
    <row r="921" spans="4:4" x14ac:dyDescent="0.2">
      <c r="D921" s="339"/>
    </row>
    <row r="922" spans="4:4" x14ac:dyDescent="0.2">
      <c r="D922" s="339"/>
    </row>
    <row r="923" spans="4:4" x14ac:dyDescent="0.2">
      <c r="D923" s="339"/>
    </row>
    <row r="924" spans="4:4" x14ac:dyDescent="0.2">
      <c r="D924" s="339"/>
    </row>
    <row r="925" spans="4:4" x14ac:dyDescent="0.2">
      <c r="D925" s="339"/>
    </row>
    <row r="926" spans="4:4" x14ac:dyDescent="0.2">
      <c r="D926" s="339"/>
    </row>
    <row r="927" spans="4:4" x14ac:dyDescent="0.2">
      <c r="D927" s="339"/>
    </row>
    <row r="928" spans="4:4" x14ac:dyDescent="0.2">
      <c r="D928" s="339"/>
    </row>
    <row r="929" spans="4:4" x14ac:dyDescent="0.2">
      <c r="D929" s="339"/>
    </row>
    <row r="930" spans="4:4" x14ac:dyDescent="0.2">
      <c r="D930" s="339"/>
    </row>
    <row r="931" spans="4:4" x14ac:dyDescent="0.2">
      <c r="D931" s="339"/>
    </row>
    <row r="932" spans="4:4" x14ac:dyDescent="0.2">
      <c r="D932" s="339"/>
    </row>
    <row r="933" spans="4:4" x14ac:dyDescent="0.2">
      <c r="D933" s="339"/>
    </row>
    <row r="934" spans="4:4" x14ac:dyDescent="0.2">
      <c r="D934" s="339"/>
    </row>
    <row r="935" spans="4:4" x14ac:dyDescent="0.2">
      <c r="D935" s="339"/>
    </row>
    <row r="936" spans="4:4" x14ac:dyDescent="0.2">
      <c r="D936" s="339"/>
    </row>
    <row r="937" spans="4:4" x14ac:dyDescent="0.2">
      <c r="D937" s="339"/>
    </row>
    <row r="938" spans="4:4" x14ac:dyDescent="0.2">
      <c r="D938" s="339"/>
    </row>
    <row r="939" spans="4:4" x14ac:dyDescent="0.2">
      <c r="D939" s="339"/>
    </row>
    <row r="940" spans="4:4" x14ac:dyDescent="0.2">
      <c r="D940" s="339"/>
    </row>
    <row r="941" spans="4:4" x14ac:dyDescent="0.2">
      <c r="D941" s="339"/>
    </row>
    <row r="942" spans="4:4" x14ac:dyDescent="0.2">
      <c r="D942" s="339"/>
    </row>
    <row r="943" spans="4:4" x14ac:dyDescent="0.2">
      <c r="D943" s="339"/>
    </row>
    <row r="944" spans="4:4" x14ac:dyDescent="0.2">
      <c r="D944" s="339"/>
    </row>
    <row r="945" spans="4:4" x14ac:dyDescent="0.2">
      <c r="D945" s="339"/>
    </row>
    <row r="946" spans="4:4" x14ac:dyDescent="0.2">
      <c r="D946" s="339"/>
    </row>
    <row r="947" spans="4:4" x14ac:dyDescent="0.2">
      <c r="D947" s="339"/>
    </row>
    <row r="948" spans="4:4" x14ac:dyDescent="0.2">
      <c r="D948" s="339"/>
    </row>
    <row r="949" spans="4:4" x14ac:dyDescent="0.2">
      <c r="D949" s="339"/>
    </row>
    <row r="950" spans="4:4" x14ac:dyDescent="0.2">
      <c r="D950" s="339"/>
    </row>
    <row r="951" spans="4:4" x14ac:dyDescent="0.2">
      <c r="D951" s="339"/>
    </row>
    <row r="952" spans="4:4" x14ac:dyDescent="0.2">
      <c r="D952" s="339"/>
    </row>
    <row r="953" spans="4:4" x14ac:dyDescent="0.2">
      <c r="D953" s="339"/>
    </row>
    <row r="954" spans="4:4" x14ac:dyDescent="0.2">
      <c r="D954" s="339"/>
    </row>
    <row r="955" spans="4:4" x14ac:dyDescent="0.2">
      <c r="D955" s="339"/>
    </row>
    <row r="956" spans="4:4" x14ac:dyDescent="0.2">
      <c r="D956" s="339"/>
    </row>
    <row r="957" spans="4:4" x14ac:dyDescent="0.2">
      <c r="D957" s="339"/>
    </row>
    <row r="958" spans="4:4" x14ac:dyDescent="0.2">
      <c r="D958" s="339"/>
    </row>
    <row r="959" spans="4:4" x14ac:dyDescent="0.2">
      <c r="D959" s="339"/>
    </row>
    <row r="960" spans="4:4" x14ac:dyDescent="0.2">
      <c r="D960" s="339"/>
    </row>
    <row r="961" spans="4:4" x14ac:dyDescent="0.2">
      <c r="D961" s="339"/>
    </row>
    <row r="962" spans="4:4" x14ac:dyDescent="0.2">
      <c r="D962" s="339"/>
    </row>
    <row r="963" spans="4:4" x14ac:dyDescent="0.2">
      <c r="D963" s="339"/>
    </row>
    <row r="964" spans="4:4" x14ac:dyDescent="0.2">
      <c r="D964" s="339"/>
    </row>
    <row r="965" spans="4:4" x14ac:dyDescent="0.2">
      <c r="D965" s="339"/>
    </row>
    <row r="966" spans="4:4" x14ac:dyDescent="0.2">
      <c r="D966" s="339"/>
    </row>
    <row r="967" spans="4:4" x14ac:dyDescent="0.2">
      <c r="D967" s="339"/>
    </row>
    <row r="968" spans="4:4" x14ac:dyDescent="0.2">
      <c r="D968" s="339"/>
    </row>
    <row r="969" spans="4:4" x14ac:dyDescent="0.2">
      <c r="D969" s="339"/>
    </row>
    <row r="970" spans="4:4" x14ac:dyDescent="0.2">
      <c r="D970" s="339"/>
    </row>
    <row r="971" spans="4:4" x14ac:dyDescent="0.2">
      <c r="D971" s="339"/>
    </row>
    <row r="972" spans="4:4" x14ac:dyDescent="0.2">
      <c r="D972" s="339"/>
    </row>
    <row r="973" spans="4:4" x14ac:dyDescent="0.2">
      <c r="D973" s="339"/>
    </row>
    <row r="974" spans="4:4" x14ac:dyDescent="0.2">
      <c r="D974" s="339"/>
    </row>
    <row r="975" spans="4:4" x14ac:dyDescent="0.2">
      <c r="D975" s="339"/>
    </row>
    <row r="976" spans="4:4" x14ac:dyDescent="0.2">
      <c r="D976" s="339"/>
    </row>
    <row r="977" spans="4:4" x14ac:dyDescent="0.2">
      <c r="D977" s="339"/>
    </row>
    <row r="978" spans="4:4" x14ac:dyDescent="0.2">
      <c r="D978" s="339"/>
    </row>
    <row r="979" spans="4:4" x14ac:dyDescent="0.2">
      <c r="D979" s="339"/>
    </row>
    <row r="980" spans="4:4" x14ac:dyDescent="0.2">
      <c r="D980" s="339"/>
    </row>
    <row r="981" spans="4:4" x14ac:dyDescent="0.2">
      <c r="D981" s="339"/>
    </row>
    <row r="982" spans="4:4" x14ac:dyDescent="0.2">
      <c r="D982" s="339"/>
    </row>
    <row r="983" spans="4:4" x14ac:dyDescent="0.2">
      <c r="D983" s="339"/>
    </row>
    <row r="984" spans="4:4" x14ac:dyDescent="0.2">
      <c r="D984" s="339"/>
    </row>
    <row r="985" spans="4:4" x14ac:dyDescent="0.2">
      <c r="D985" s="339"/>
    </row>
    <row r="986" spans="4:4" x14ac:dyDescent="0.2">
      <c r="D986" s="339"/>
    </row>
    <row r="987" spans="4:4" x14ac:dyDescent="0.2">
      <c r="D987" s="339"/>
    </row>
    <row r="988" spans="4:4" x14ac:dyDescent="0.2">
      <c r="D988" s="339"/>
    </row>
    <row r="989" spans="4:4" x14ac:dyDescent="0.2">
      <c r="D989" s="339"/>
    </row>
    <row r="990" spans="4:4" x14ac:dyDescent="0.2">
      <c r="D990" s="339"/>
    </row>
    <row r="991" spans="4:4" x14ac:dyDescent="0.2">
      <c r="D991" s="339"/>
    </row>
    <row r="992" spans="4:4" x14ac:dyDescent="0.2">
      <c r="D992" s="339"/>
    </row>
    <row r="993" spans="4:4" x14ac:dyDescent="0.2">
      <c r="D993" s="339"/>
    </row>
    <row r="994" spans="4:4" x14ac:dyDescent="0.2">
      <c r="D994" s="339"/>
    </row>
    <row r="995" spans="4:4" x14ac:dyDescent="0.2">
      <c r="D995" s="339"/>
    </row>
    <row r="996" spans="4:4" x14ac:dyDescent="0.2">
      <c r="D996" s="339"/>
    </row>
    <row r="997" spans="4:4" x14ac:dyDescent="0.2">
      <c r="D997" s="339"/>
    </row>
    <row r="998" spans="4:4" x14ac:dyDescent="0.2">
      <c r="D998" s="339"/>
    </row>
    <row r="999" spans="4:4" x14ac:dyDescent="0.2">
      <c r="D999" s="339"/>
    </row>
    <row r="1000" spans="4:4" x14ac:dyDescent="0.2">
      <c r="D1000" s="339"/>
    </row>
    <row r="1001" spans="4:4" x14ac:dyDescent="0.2">
      <c r="D1001" s="339"/>
    </row>
    <row r="1002" spans="4:4" x14ac:dyDescent="0.2">
      <c r="D1002" s="339"/>
    </row>
    <row r="1003" spans="4:4" x14ac:dyDescent="0.2">
      <c r="D1003" s="339"/>
    </row>
    <row r="1004" spans="4:4" x14ac:dyDescent="0.2">
      <c r="D1004" s="339"/>
    </row>
    <row r="1005" spans="4:4" x14ac:dyDescent="0.2">
      <c r="D1005" s="339"/>
    </row>
    <row r="1006" spans="4:4" x14ac:dyDescent="0.2">
      <c r="D1006" s="339"/>
    </row>
    <row r="1007" spans="4:4" x14ac:dyDescent="0.2">
      <c r="D1007" s="339"/>
    </row>
    <row r="1008" spans="4:4" x14ac:dyDescent="0.2">
      <c r="D1008" s="339"/>
    </row>
    <row r="1009" spans="4:4" x14ac:dyDescent="0.2">
      <c r="D1009" s="339"/>
    </row>
  </sheetData>
  <sheetProtection algorithmName="SHA-512" hashValue="ia5DMDNnx7Gh8gLnammtxKDh2wKqFG0wRi4vKK6XgDULljuuFvtF1gCMRfcQgvEDMliiWxh6HYXiuVCRyc+Z6Q==" saltValue="F20aAFr8hS6VTVVwqUERiA==" spinCount="100000" sheet="1" objects="1" scenarios="1"/>
  <conditionalFormatting sqref="A1:A25 A51:A1048576">
    <cfRule type="containsText" dxfId="19" priority="1" operator="containsText" text="Advanced">
      <formula>NOT(ISERROR(SEARCH("Advanced",A1)))</formula>
    </cfRule>
    <cfRule type="containsText" dxfId="18" priority="2" operator="containsText" text="Mid">
      <formula>NOT(ISERROR(SEARCH("Mid",A1)))</formula>
    </cfRule>
    <cfRule type="containsText" dxfId="17" priority="3" operator="containsText" text="Initial">
      <formula>NOT(ISERROR(SEARCH("Initial",A1)))</formula>
    </cfRule>
    <cfRule type="containsText" dxfId="16" priority="4" operator="containsText" text="Foundational">
      <formula>NOT(ISERROR(SEARCH("Foundational",A1)))</formula>
    </cfRule>
  </conditionalFormatting>
  <conditionalFormatting sqref="E1:E25 E51:E1048576">
    <cfRule type="containsText" dxfId="15" priority="7" stopIfTrue="1" operator="containsText" text="Nearly">
      <formula>NOT(ISERROR(SEARCH("Nearly",E1)))</formula>
    </cfRule>
    <cfRule type="containsText" dxfId="14" priority="8" operator="containsText" text="Done">
      <formula>NOT(ISERROR(SEARCH("Done",E1)))</formula>
    </cfRule>
    <cfRule type="cellIs" dxfId="13" priority="9" operator="equal">
      <formula>"Half-Way (50%)"</formula>
    </cfRule>
    <cfRule type="cellIs" dxfId="12" priority="10" operator="equal">
      <formula>"Getting Started (25%)"</formula>
    </cfRule>
    <cfRule type="cellIs" dxfId="11" priority="11" operator="equal">
      <formula>"Needs Discussion/Revision"</formula>
    </cfRule>
    <cfRule type="cellIs" dxfId="10" priority="12" operator="equal">
      <formula>"Not started"</formula>
    </cfRule>
  </conditionalFormatting>
  <dataValidations count="2">
    <dataValidation type="list" allowBlank="1" sqref="A10 A51:A1009 A2:A5 A13:A25" xr:uid="{00000000-0002-0000-0400-000002000000}">
      <formula1>"Foundational,Initial,Mid,Advanced"</formula1>
    </dataValidation>
    <dataValidation type="list" allowBlank="1" sqref="E51:E1048576 E1:E25" xr:uid="{4804CAAC-DE32-7B42-9465-053D371D738F}">
      <formula1>"-, Not Started, Needs Discussion Revision, Getting Started (25%), Half-Way (50%), Nearly Complete (75%), Done (100%)"</formula1>
    </dataValidation>
  </dataValidations>
  <pageMargins left="0.7" right="0.7" top="0.75" bottom="0.75" header="0.3" footer="0.3"/>
  <pageSetup scale="10" orientation="landscape" horizontalDpi="0" verticalDpi="0"/>
  <extLst>
    <ext xmlns:x14="http://schemas.microsoft.com/office/spreadsheetml/2009/9/main" uri="{CCE6A557-97BC-4b89-ADB6-D9C93CAAB3DF}">
      <x14:dataValidations xmlns:xm="http://schemas.microsoft.com/office/excel/2006/main" count="1">
        <x14:dataValidation type="list" allowBlank="1" xr:uid="{00000000-0002-0000-0400-000001000000}">
          <x14:formula1>
            <xm:f>'Indicator Guidance'!$A$4:$A$90</xm:f>
          </x14:formula1>
          <xm:sqref>B10 B51:B1009 B2:B5 B13:B25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CA4B-0C65-F249-A25F-A894E1E9E8A4}">
  <dimension ref="A1:R996"/>
  <sheetViews>
    <sheetView tabSelected="1" zoomScale="80" zoomScaleNormal="80" workbookViewId="0">
      <pane ySplit="1" topLeftCell="A2" activePane="bottomLeft" state="frozen"/>
      <selection pane="bottomLeft" activeCell="E23" sqref="E23"/>
    </sheetView>
  </sheetViews>
  <sheetFormatPr baseColWidth="10" defaultColWidth="11.1640625" defaultRowHeight="16" x14ac:dyDescent="0.2"/>
  <cols>
    <col min="1" max="1" width="18.5" style="337" customWidth="1"/>
    <col min="2" max="2" width="29.83203125" style="335" customWidth="1"/>
    <col min="3" max="3" width="56.5" style="335" customWidth="1"/>
    <col min="4" max="4" width="14.5" style="337" customWidth="1"/>
    <col min="5" max="5" width="27.5" style="337" customWidth="1"/>
    <col min="6" max="6" width="56.5" style="335" customWidth="1"/>
    <col min="7" max="18" width="11.1640625" style="338"/>
    <col min="19" max="16384" width="11.1640625" style="337"/>
  </cols>
  <sheetData>
    <row r="1" spans="1:18" s="332" customFormat="1" ht="57" x14ac:dyDescent="0.2">
      <c r="A1" s="329" t="s">
        <v>37</v>
      </c>
      <c r="B1" s="329" t="s">
        <v>38</v>
      </c>
      <c r="C1" s="329" t="s">
        <v>39</v>
      </c>
      <c r="D1" s="329" t="s">
        <v>40</v>
      </c>
      <c r="E1" s="330" t="s">
        <v>41</v>
      </c>
      <c r="F1" s="329" t="s">
        <v>42</v>
      </c>
      <c r="G1" s="331"/>
      <c r="H1" s="331"/>
      <c r="I1" s="331"/>
      <c r="J1" s="331"/>
      <c r="K1" s="331"/>
      <c r="L1" s="331"/>
      <c r="M1" s="331"/>
      <c r="N1" s="331"/>
      <c r="O1" s="331"/>
      <c r="P1" s="331"/>
      <c r="Q1" s="331"/>
      <c r="R1" s="331"/>
    </row>
    <row r="2" spans="1:18" s="213" customFormat="1" ht="86" customHeight="1" x14ac:dyDescent="0.2">
      <c r="A2" s="213" t="s">
        <v>43</v>
      </c>
      <c r="B2" s="334" t="s">
        <v>17</v>
      </c>
      <c r="C2" s="334" t="s">
        <v>290</v>
      </c>
      <c r="D2" s="339">
        <v>45458</v>
      </c>
      <c r="E2" s="213" t="s">
        <v>243</v>
      </c>
      <c r="F2" s="334"/>
      <c r="G2" s="333"/>
      <c r="H2" s="333"/>
      <c r="I2" s="333"/>
      <c r="J2" s="333"/>
      <c r="K2" s="333"/>
      <c r="L2" s="333"/>
      <c r="M2" s="333"/>
      <c r="N2" s="333"/>
      <c r="O2" s="333"/>
      <c r="P2" s="333"/>
      <c r="Q2" s="333"/>
      <c r="R2" s="333"/>
    </row>
    <row r="3" spans="1:18" s="213" customFormat="1" ht="35" customHeight="1" x14ac:dyDescent="0.2">
      <c r="B3" s="334"/>
      <c r="C3" s="334" t="s">
        <v>291</v>
      </c>
      <c r="D3" s="339">
        <v>45473</v>
      </c>
      <c r="E3" s="213" t="s">
        <v>243</v>
      </c>
      <c r="F3" s="334"/>
      <c r="G3" s="333"/>
      <c r="H3" s="333"/>
      <c r="I3" s="333"/>
      <c r="J3" s="333"/>
      <c r="K3" s="333"/>
      <c r="L3" s="333"/>
      <c r="M3" s="333"/>
      <c r="N3" s="333"/>
      <c r="O3" s="333"/>
      <c r="P3" s="333"/>
      <c r="Q3" s="333"/>
      <c r="R3" s="333"/>
    </row>
    <row r="4" spans="1:18" s="213" customFormat="1" x14ac:dyDescent="0.2">
      <c r="A4" s="342"/>
      <c r="B4" s="342"/>
      <c r="C4" s="343"/>
      <c r="D4" s="344"/>
      <c r="E4" s="342" t="s">
        <v>247</v>
      </c>
      <c r="F4" s="343"/>
      <c r="G4" s="333"/>
      <c r="H4" s="333"/>
      <c r="I4" s="333"/>
      <c r="J4" s="333"/>
      <c r="K4" s="333"/>
      <c r="L4" s="333"/>
      <c r="M4" s="333"/>
      <c r="N4" s="333"/>
      <c r="O4" s="333"/>
      <c r="P4" s="333"/>
      <c r="Q4" s="333"/>
      <c r="R4" s="333"/>
    </row>
    <row r="5" spans="1:18" ht="119" x14ac:dyDescent="0.2">
      <c r="A5" s="213" t="s">
        <v>43</v>
      </c>
      <c r="B5" s="334" t="s">
        <v>215</v>
      </c>
      <c r="C5" s="335" t="s">
        <v>242</v>
      </c>
      <c r="D5" s="336">
        <v>45488</v>
      </c>
      <c r="E5" s="213" t="s">
        <v>243</v>
      </c>
    </row>
    <row r="6" spans="1:18" s="213" customFormat="1" ht="17" x14ac:dyDescent="0.2">
      <c r="C6" s="334" t="s">
        <v>244</v>
      </c>
      <c r="D6" s="339">
        <v>45498</v>
      </c>
      <c r="E6" s="213" t="s">
        <v>243</v>
      </c>
      <c r="F6" s="334"/>
      <c r="G6" s="333"/>
      <c r="H6" s="333"/>
      <c r="I6" s="333"/>
      <c r="J6" s="333"/>
      <c r="K6" s="333"/>
      <c r="L6" s="333"/>
      <c r="M6" s="333"/>
      <c r="N6" s="333"/>
      <c r="O6" s="333"/>
      <c r="P6" s="333"/>
      <c r="Q6" s="333"/>
      <c r="R6" s="333"/>
    </row>
    <row r="7" spans="1:18" s="213" customFormat="1" ht="34" x14ac:dyDescent="0.2">
      <c r="B7" s="213" t="s">
        <v>254</v>
      </c>
      <c r="C7" s="334" t="s">
        <v>245</v>
      </c>
      <c r="D7" s="339">
        <v>45498</v>
      </c>
      <c r="E7" s="213" t="s">
        <v>243</v>
      </c>
      <c r="F7" s="334" t="s">
        <v>255</v>
      </c>
      <c r="G7" s="333"/>
      <c r="H7" s="333"/>
      <c r="I7" s="333"/>
      <c r="J7" s="333"/>
      <c r="K7" s="333"/>
      <c r="L7" s="333"/>
      <c r="M7" s="333"/>
      <c r="N7" s="333"/>
      <c r="O7" s="333"/>
      <c r="P7" s="333"/>
      <c r="Q7" s="333"/>
      <c r="R7" s="333"/>
    </row>
    <row r="8" spans="1:18" s="213" customFormat="1" ht="34" x14ac:dyDescent="0.2">
      <c r="C8" s="334" t="s">
        <v>246</v>
      </c>
      <c r="D8" s="339">
        <v>45519</v>
      </c>
      <c r="E8" s="213" t="s">
        <v>243</v>
      </c>
      <c r="F8" s="334"/>
      <c r="G8" s="333"/>
      <c r="H8" s="333"/>
      <c r="I8" s="333"/>
      <c r="J8" s="333"/>
      <c r="K8" s="333"/>
      <c r="L8" s="333"/>
      <c r="M8" s="333"/>
      <c r="N8" s="333"/>
      <c r="O8" s="333"/>
      <c r="P8" s="333"/>
      <c r="Q8" s="333"/>
      <c r="R8" s="333"/>
    </row>
    <row r="9" spans="1:18" s="213" customFormat="1" x14ac:dyDescent="0.2">
      <c r="A9" s="342"/>
      <c r="B9" s="342"/>
      <c r="C9" s="343"/>
      <c r="D9" s="344"/>
      <c r="E9" s="342" t="s">
        <v>247</v>
      </c>
      <c r="F9" s="343"/>
      <c r="G9" s="333"/>
      <c r="H9" s="333"/>
      <c r="I9" s="333"/>
      <c r="J9" s="333"/>
      <c r="K9" s="333"/>
      <c r="L9" s="333"/>
      <c r="M9" s="333"/>
      <c r="N9" s="333"/>
      <c r="O9" s="333"/>
      <c r="P9" s="333"/>
      <c r="Q9" s="333"/>
      <c r="R9" s="333"/>
    </row>
    <row r="10" spans="1:18" s="213" customFormat="1" ht="136" x14ac:dyDescent="0.2">
      <c r="A10" s="213" t="s">
        <v>43</v>
      </c>
      <c r="B10" s="334" t="s">
        <v>198</v>
      </c>
      <c r="C10" s="334" t="s">
        <v>249</v>
      </c>
      <c r="D10" s="339">
        <v>45474</v>
      </c>
      <c r="E10" s="213" t="s">
        <v>243</v>
      </c>
      <c r="F10" s="334"/>
      <c r="G10" s="333"/>
      <c r="H10" s="333"/>
      <c r="I10" s="333"/>
      <c r="J10" s="333"/>
      <c r="K10" s="333"/>
      <c r="L10" s="333"/>
      <c r="M10" s="333"/>
      <c r="N10" s="333"/>
      <c r="O10" s="333"/>
      <c r="P10" s="333"/>
      <c r="Q10" s="333"/>
      <c r="R10" s="333"/>
    </row>
    <row r="11" spans="1:18" s="213" customFormat="1" ht="34" x14ac:dyDescent="0.2">
      <c r="C11" s="334" t="s">
        <v>251</v>
      </c>
      <c r="D11" s="340">
        <v>45874</v>
      </c>
      <c r="E11" s="213" t="s">
        <v>243</v>
      </c>
      <c r="F11" s="334"/>
      <c r="G11" s="333"/>
      <c r="H11" s="333"/>
      <c r="I11" s="333"/>
      <c r="J11" s="333"/>
      <c r="K11" s="333"/>
      <c r="L11" s="333"/>
      <c r="M11" s="333"/>
      <c r="N11" s="333"/>
      <c r="O11" s="333"/>
      <c r="P11" s="333"/>
      <c r="Q11" s="333"/>
      <c r="R11" s="333"/>
    </row>
    <row r="12" spans="1:18" s="213" customFormat="1" ht="85" x14ac:dyDescent="0.2">
      <c r="C12" s="334" t="s">
        <v>250</v>
      </c>
      <c r="D12" s="339">
        <v>45962</v>
      </c>
      <c r="E12" s="213" t="s">
        <v>252</v>
      </c>
      <c r="F12" s="334" t="s">
        <v>265</v>
      </c>
      <c r="G12" s="333"/>
      <c r="H12" s="333"/>
      <c r="I12" s="333"/>
      <c r="J12" s="333"/>
      <c r="K12" s="333"/>
      <c r="L12" s="333"/>
      <c r="M12" s="333"/>
      <c r="N12" s="333"/>
      <c r="O12" s="333"/>
      <c r="P12" s="333"/>
      <c r="Q12" s="333"/>
      <c r="R12" s="333"/>
    </row>
    <row r="13" spans="1:18" s="213" customFormat="1" ht="34" x14ac:dyDescent="0.2">
      <c r="B13" s="334"/>
      <c r="C13" s="334" t="s">
        <v>266</v>
      </c>
      <c r="D13" s="340">
        <v>45641</v>
      </c>
      <c r="E13" s="213" t="s">
        <v>44</v>
      </c>
      <c r="F13" s="334"/>
      <c r="G13" s="333"/>
      <c r="H13" s="333"/>
      <c r="I13" s="333"/>
      <c r="J13" s="333"/>
      <c r="K13" s="333"/>
      <c r="L13" s="333"/>
      <c r="M13" s="333"/>
      <c r="N13" s="333"/>
      <c r="O13" s="333"/>
      <c r="P13" s="333"/>
      <c r="Q13" s="333"/>
      <c r="R13" s="333"/>
    </row>
    <row r="14" spans="1:18" s="213" customFormat="1" ht="17" x14ac:dyDescent="0.2">
      <c r="B14" s="334"/>
      <c r="C14" s="334" t="s">
        <v>256</v>
      </c>
      <c r="D14" s="339" t="s">
        <v>257</v>
      </c>
      <c r="E14" s="213" t="s">
        <v>44</v>
      </c>
      <c r="F14" s="334"/>
      <c r="G14" s="333"/>
      <c r="H14" s="333"/>
      <c r="I14" s="333"/>
      <c r="J14" s="333"/>
      <c r="K14" s="333"/>
      <c r="L14" s="333"/>
      <c r="M14" s="333"/>
      <c r="N14" s="333"/>
      <c r="O14" s="333"/>
      <c r="P14" s="333"/>
      <c r="Q14" s="333"/>
      <c r="R14" s="333"/>
    </row>
    <row r="15" spans="1:18" s="213" customFormat="1" x14ac:dyDescent="0.2">
      <c r="A15" s="342"/>
      <c r="B15" s="343"/>
      <c r="C15" s="343"/>
      <c r="D15" s="344"/>
      <c r="E15" s="342" t="s">
        <v>247</v>
      </c>
      <c r="F15" s="343"/>
      <c r="G15" s="333"/>
      <c r="H15" s="333"/>
      <c r="I15" s="333"/>
      <c r="J15" s="333"/>
      <c r="K15" s="333"/>
      <c r="L15" s="333"/>
      <c r="M15" s="333"/>
      <c r="N15" s="333"/>
      <c r="O15" s="333"/>
      <c r="P15" s="333"/>
      <c r="Q15" s="333"/>
      <c r="R15" s="333"/>
    </row>
    <row r="16" spans="1:18" s="213" customFormat="1" ht="85" x14ac:dyDescent="0.2">
      <c r="A16" s="213" t="s">
        <v>43</v>
      </c>
      <c r="B16" s="334" t="s">
        <v>199</v>
      </c>
      <c r="C16" s="334" t="s">
        <v>258</v>
      </c>
      <c r="D16" s="339">
        <v>45509</v>
      </c>
      <c r="E16" s="213" t="s">
        <v>243</v>
      </c>
      <c r="F16" s="334"/>
      <c r="G16" s="333"/>
      <c r="H16" s="333"/>
      <c r="I16" s="333"/>
      <c r="J16" s="333"/>
      <c r="K16" s="333"/>
      <c r="L16" s="333"/>
      <c r="M16" s="333"/>
      <c r="N16" s="333"/>
      <c r="O16" s="333"/>
      <c r="P16" s="333"/>
      <c r="Q16" s="333"/>
      <c r="R16" s="333"/>
    </row>
    <row r="17" spans="1:18" s="213" customFormat="1" ht="68" x14ac:dyDescent="0.2">
      <c r="B17" s="334"/>
      <c r="C17" s="334" t="s">
        <v>270</v>
      </c>
      <c r="D17" s="339">
        <v>45536</v>
      </c>
      <c r="E17" s="213" t="s">
        <v>252</v>
      </c>
      <c r="F17" s="334" t="s">
        <v>259</v>
      </c>
      <c r="G17" s="333"/>
      <c r="H17" s="333"/>
      <c r="I17" s="333"/>
      <c r="J17" s="333"/>
      <c r="K17" s="333"/>
      <c r="L17" s="333"/>
      <c r="M17" s="333"/>
      <c r="N17" s="333"/>
      <c r="O17" s="333"/>
      <c r="P17" s="333"/>
      <c r="Q17" s="333"/>
      <c r="R17" s="333"/>
    </row>
    <row r="18" spans="1:18" s="213" customFormat="1" ht="51" x14ac:dyDescent="0.2">
      <c r="B18" s="334"/>
      <c r="C18" s="334" t="s">
        <v>317</v>
      </c>
      <c r="D18" s="339" t="s">
        <v>264</v>
      </c>
      <c r="E18" s="213" t="s">
        <v>253</v>
      </c>
      <c r="F18" s="334" t="s">
        <v>272</v>
      </c>
      <c r="G18" s="333"/>
      <c r="H18" s="333"/>
      <c r="I18" s="333"/>
      <c r="J18" s="333"/>
      <c r="K18" s="333"/>
      <c r="L18" s="333"/>
      <c r="M18" s="333"/>
      <c r="N18" s="333"/>
      <c r="O18" s="333"/>
      <c r="P18" s="333"/>
      <c r="Q18" s="333"/>
      <c r="R18" s="333"/>
    </row>
    <row r="19" spans="1:18" s="213" customFormat="1" ht="34" x14ac:dyDescent="0.2">
      <c r="B19" s="334"/>
      <c r="C19" s="334" t="s">
        <v>271</v>
      </c>
      <c r="D19" s="339"/>
      <c r="E19" s="213" t="s">
        <v>44</v>
      </c>
      <c r="F19" s="334"/>
      <c r="G19" s="333"/>
      <c r="H19" s="333"/>
      <c r="I19" s="333"/>
      <c r="J19" s="333"/>
      <c r="K19" s="333"/>
      <c r="L19" s="333"/>
      <c r="M19" s="333"/>
      <c r="N19" s="333"/>
      <c r="O19" s="333"/>
      <c r="P19" s="333"/>
      <c r="Q19" s="333"/>
      <c r="R19" s="333"/>
    </row>
    <row r="20" spans="1:18" s="213" customFormat="1" x14ac:dyDescent="0.2">
      <c r="B20" s="334"/>
      <c r="C20" s="334"/>
      <c r="D20" s="339"/>
      <c r="E20" s="213" t="s">
        <v>247</v>
      </c>
      <c r="F20" s="334"/>
      <c r="G20" s="333"/>
      <c r="H20" s="333"/>
      <c r="I20" s="333"/>
      <c r="J20" s="333"/>
      <c r="K20" s="333"/>
      <c r="L20" s="333"/>
      <c r="M20" s="333"/>
      <c r="N20" s="333"/>
      <c r="O20" s="333"/>
      <c r="P20" s="333"/>
      <c r="Q20" s="333"/>
      <c r="R20" s="333"/>
    </row>
    <row r="21" spans="1:18" s="213" customFormat="1" x14ac:dyDescent="0.2">
      <c r="A21" s="342"/>
      <c r="B21" s="343"/>
      <c r="C21" s="343"/>
      <c r="D21" s="344"/>
      <c r="E21" s="342" t="s">
        <v>247</v>
      </c>
      <c r="F21" s="343"/>
      <c r="G21" s="333"/>
      <c r="H21" s="333"/>
      <c r="I21" s="333"/>
      <c r="J21" s="333"/>
      <c r="K21" s="333"/>
      <c r="L21" s="333"/>
      <c r="M21" s="333"/>
      <c r="N21" s="333"/>
      <c r="O21" s="333"/>
      <c r="P21" s="333"/>
      <c r="Q21" s="333"/>
      <c r="R21" s="333"/>
    </row>
    <row r="22" spans="1:18" s="213" customFormat="1" ht="68" x14ac:dyDescent="0.2">
      <c r="A22" s="213" t="s">
        <v>43</v>
      </c>
      <c r="B22" s="334" t="s">
        <v>200</v>
      </c>
      <c r="C22" s="334" t="s">
        <v>261</v>
      </c>
      <c r="D22" s="339">
        <v>45488</v>
      </c>
      <c r="E22" s="213" t="s">
        <v>243</v>
      </c>
      <c r="F22" s="334"/>
      <c r="G22" s="333"/>
      <c r="H22" s="333"/>
      <c r="I22" s="333"/>
      <c r="J22" s="333"/>
      <c r="K22" s="333"/>
      <c r="L22" s="333"/>
      <c r="M22" s="333"/>
      <c r="N22" s="333"/>
      <c r="O22" s="333"/>
      <c r="P22" s="333"/>
      <c r="Q22" s="333"/>
      <c r="R22" s="333"/>
    </row>
    <row r="23" spans="1:18" s="213" customFormat="1" ht="85" x14ac:dyDescent="0.2">
      <c r="B23" s="334"/>
      <c r="C23" s="334" t="s">
        <v>318</v>
      </c>
      <c r="D23" s="339">
        <v>45509</v>
      </c>
      <c r="E23" s="213" t="s">
        <v>322</v>
      </c>
      <c r="F23" s="334" t="s">
        <v>262</v>
      </c>
      <c r="G23" s="333"/>
      <c r="H23" s="333"/>
      <c r="I23" s="333"/>
      <c r="J23" s="333"/>
      <c r="K23" s="333"/>
      <c r="L23" s="333"/>
      <c r="M23" s="333"/>
      <c r="N23" s="333"/>
      <c r="O23" s="333"/>
      <c r="P23" s="333"/>
      <c r="Q23" s="333"/>
      <c r="R23" s="333"/>
    </row>
    <row r="24" spans="1:18" s="213" customFormat="1" ht="51" x14ac:dyDescent="0.2">
      <c r="B24" s="334"/>
      <c r="C24" s="334" t="s">
        <v>263</v>
      </c>
      <c r="D24" s="339">
        <v>45641</v>
      </c>
      <c r="E24" s="213" t="s">
        <v>44</v>
      </c>
      <c r="F24" s="334"/>
      <c r="G24" s="333"/>
      <c r="H24" s="333"/>
      <c r="I24" s="333"/>
      <c r="J24" s="333"/>
      <c r="K24" s="333"/>
      <c r="L24" s="333"/>
      <c r="M24" s="333"/>
      <c r="N24" s="333"/>
      <c r="O24" s="333"/>
      <c r="P24" s="333"/>
      <c r="Q24" s="333"/>
      <c r="R24" s="333"/>
    </row>
    <row r="25" spans="1:18" s="213" customFormat="1" ht="17" x14ac:dyDescent="0.2">
      <c r="B25" s="334"/>
      <c r="C25" s="335" t="s">
        <v>268</v>
      </c>
      <c r="D25" s="341" t="s">
        <v>269</v>
      </c>
      <c r="E25" s="213" t="s">
        <v>44</v>
      </c>
      <c r="F25" s="334"/>
      <c r="G25" s="333"/>
      <c r="H25" s="333"/>
      <c r="I25" s="333"/>
      <c r="J25" s="333"/>
      <c r="K25" s="333"/>
      <c r="L25" s="333"/>
      <c r="M25" s="333"/>
      <c r="N25" s="333"/>
      <c r="O25" s="333"/>
      <c r="P25" s="333"/>
      <c r="Q25" s="333"/>
      <c r="R25" s="333"/>
    </row>
    <row r="26" spans="1:18" s="213" customFormat="1" x14ac:dyDescent="0.2">
      <c r="B26" s="334"/>
      <c r="C26" s="334"/>
      <c r="D26" s="339"/>
      <c r="E26" s="213" t="s">
        <v>247</v>
      </c>
      <c r="F26" s="334"/>
      <c r="G26" s="333"/>
      <c r="H26" s="333"/>
      <c r="I26" s="333"/>
      <c r="J26" s="333"/>
      <c r="K26" s="333"/>
      <c r="L26" s="333"/>
      <c r="M26" s="333"/>
      <c r="N26" s="333"/>
      <c r="O26" s="333"/>
      <c r="P26" s="333"/>
      <c r="Q26" s="333"/>
      <c r="R26" s="333"/>
    </row>
    <row r="27" spans="1:18" s="213" customFormat="1" x14ac:dyDescent="0.2">
      <c r="B27" s="334"/>
      <c r="C27" s="334"/>
      <c r="D27" s="339"/>
      <c r="E27" s="213" t="s">
        <v>247</v>
      </c>
      <c r="F27" s="334"/>
      <c r="G27" s="333"/>
      <c r="H27" s="333"/>
      <c r="I27" s="333"/>
      <c r="J27" s="333"/>
      <c r="K27" s="333"/>
      <c r="L27" s="333"/>
      <c r="M27" s="333"/>
      <c r="N27" s="333"/>
      <c r="O27" s="333"/>
      <c r="P27" s="333"/>
      <c r="Q27" s="333"/>
      <c r="R27" s="333"/>
    </row>
    <row r="28" spans="1:18" s="213" customFormat="1" x14ac:dyDescent="0.2">
      <c r="A28" s="342"/>
      <c r="B28" s="343"/>
      <c r="C28" s="343"/>
      <c r="D28" s="344"/>
      <c r="E28" s="342" t="s">
        <v>247</v>
      </c>
      <c r="F28" s="343"/>
      <c r="G28" s="333"/>
      <c r="H28" s="333"/>
      <c r="I28" s="333"/>
      <c r="J28" s="333"/>
      <c r="K28" s="333"/>
      <c r="L28" s="333"/>
      <c r="M28" s="333"/>
      <c r="N28" s="333"/>
      <c r="O28" s="333"/>
      <c r="P28" s="333"/>
      <c r="Q28" s="333"/>
      <c r="R28" s="333"/>
    </row>
    <row r="29" spans="1:18" s="213" customFormat="1" ht="119" x14ac:dyDescent="0.2">
      <c r="A29" s="213" t="s">
        <v>277</v>
      </c>
      <c r="B29" s="334" t="s">
        <v>219</v>
      </c>
      <c r="C29" s="334" t="s">
        <v>281</v>
      </c>
      <c r="D29" s="339">
        <v>45656</v>
      </c>
      <c r="E29" s="213" t="s">
        <v>44</v>
      </c>
      <c r="F29" s="334" t="s">
        <v>282</v>
      </c>
      <c r="G29" s="333"/>
      <c r="H29" s="333"/>
      <c r="I29" s="333"/>
      <c r="J29" s="333"/>
      <c r="K29" s="333"/>
      <c r="L29" s="333"/>
      <c r="M29" s="333"/>
      <c r="N29" s="333"/>
      <c r="O29" s="333"/>
      <c r="P29" s="333"/>
      <c r="Q29" s="333"/>
      <c r="R29" s="333"/>
    </row>
    <row r="30" spans="1:18" s="213" customFormat="1" ht="34" x14ac:dyDescent="0.2">
      <c r="B30" s="334"/>
      <c r="C30" s="334" t="s">
        <v>278</v>
      </c>
      <c r="D30" s="340">
        <v>45687</v>
      </c>
      <c r="E30" s="213" t="s">
        <v>44</v>
      </c>
      <c r="F30" s="334"/>
      <c r="G30" s="333"/>
      <c r="H30" s="333"/>
      <c r="I30" s="333"/>
      <c r="J30" s="333"/>
      <c r="K30" s="333"/>
      <c r="L30" s="333"/>
      <c r="M30" s="333"/>
      <c r="N30" s="333"/>
      <c r="O30" s="333"/>
      <c r="P30" s="333"/>
      <c r="Q30" s="333"/>
      <c r="R30" s="333"/>
    </row>
    <row r="31" spans="1:18" s="213" customFormat="1" ht="17" x14ac:dyDescent="0.2">
      <c r="B31" s="334"/>
      <c r="C31" s="334" t="s">
        <v>279</v>
      </c>
      <c r="D31" s="339">
        <v>45716</v>
      </c>
      <c r="E31" s="213" t="s">
        <v>44</v>
      </c>
      <c r="F31" s="334"/>
      <c r="G31" s="333"/>
      <c r="H31" s="333"/>
      <c r="I31" s="333"/>
      <c r="J31" s="333"/>
      <c r="K31" s="333"/>
      <c r="L31" s="333"/>
      <c r="M31" s="333"/>
      <c r="N31" s="333"/>
      <c r="O31" s="333"/>
      <c r="P31" s="333"/>
      <c r="Q31" s="333"/>
      <c r="R31" s="333"/>
    </row>
    <row r="32" spans="1:18" ht="51" x14ac:dyDescent="0.2">
      <c r="C32" s="334" t="s">
        <v>280</v>
      </c>
      <c r="D32" s="339">
        <v>45731</v>
      </c>
      <c r="E32" s="213" t="s">
        <v>44</v>
      </c>
    </row>
    <row r="33" spans="1:6" ht="69" customHeight="1" x14ac:dyDescent="0.2">
      <c r="C33" s="334" t="s">
        <v>283</v>
      </c>
      <c r="D33" s="339">
        <v>45762</v>
      </c>
      <c r="E33" s="213" t="s">
        <v>44</v>
      </c>
    </row>
    <row r="34" spans="1:6" ht="69" customHeight="1" x14ac:dyDescent="0.2">
      <c r="C34" s="334"/>
      <c r="D34" s="339"/>
      <c r="E34" s="213"/>
    </row>
    <row r="35" spans="1:6" x14ac:dyDescent="0.2">
      <c r="A35" s="342"/>
      <c r="B35" s="343"/>
      <c r="C35" s="343"/>
      <c r="D35" s="344"/>
      <c r="E35" s="342" t="s">
        <v>247</v>
      </c>
      <c r="F35" s="343"/>
    </row>
    <row r="36" spans="1:6" ht="170" x14ac:dyDescent="0.2">
      <c r="A36" s="337" t="s">
        <v>277</v>
      </c>
      <c r="B36" s="335" t="s">
        <v>276</v>
      </c>
      <c r="C36" s="335" t="s">
        <v>285</v>
      </c>
      <c r="D36" s="339">
        <v>45777</v>
      </c>
      <c r="E36" s="213" t="s">
        <v>44</v>
      </c>
    </row>
    <row r="37" spans="1:6" ht="34" x14ac:dyDescent="0.2">
      <c r="C37" s="335" t="s">
        <v>284</v>
      </c>
      <c r="D37" s="339">
        <v>45792</v>
      </c>
      <c r="E37" s="213" t="s">
        <v>44</v>
      </c>
    </row>
    <row r="38" spans="1:6" ht="102" x14ac:dyDescent="0.2">
      <c r="C38" s="335" t="s">
        <v>286</v>
      </c>
      <c r="D38" s="339">
        <v>45813</v>
      </c>
      <c r="E38" s="213" t="s">
        <v>44</v>
      </c>
    </row>
    <row r="39" spans="1:6" ht="68" x14ac:dyDescent="0.2">
      <c r="C39" s="335" t="s">
        <v>287</v>
      </c>
      <c r="D39" s="339">
        <v>45843</v>
      </c>
      <c r="E39" s="213" t="s">
        <v>44</v>
      </c>
    </row>
    <row r="40" spans="1:6" ht="51" x14ac:dyDescent="0.2">
      <c r="C40" s="335" t="s">
        <v>288</v>
      </c>
      <c r="D40" s="339">
        <v>45874</v>
      </c>
      <c r="E40" s="213" t="s">
        <v>44</v>
      </c>
    </row>
    <row r="41" spans="1:6" x14ac:dyDescent="0.2">
      <c r="D41" s="339"/>
      <c r="E41" s="213"/>
    </row>
    <row r="42" spans="1:6" x14ac:dyDescent="0.2">
      <c r="A42" s="342"/>
      <c r="B42" s="343"/>
      <c r="C42" s="343"/>
      <c r="D42" s="344"/>
      <c r="E42" s="342" t="s">
        <v>247</v>
      </c>
      <c r="F42" s="343"/>
    </row>
    <row r="43" spans="1:6" ht="170" x14ac:dyDescent="0.2">
      <c r="A43" s="337" t="s">
        <v>277</v>
      </c>
      <c r="B43" s="335" t="s">
        <v>224</v>
      </c>
      <c r="C43" s="334" t="s">
        <v>289</v>
      </c>
      <c r="D43" s="339">
        <v>45853</v>
      </c>
      <c r="E43" s="213" t="s">
        <v>44</v>
      </c>
    </row>
    <row r="44" spans="1:6" ht="34" x14ac:dyDescent="0.2">
      <c r="C44" s="335" t="s">
        <v>319</v>
      </c>
      <c r="D44" s="339"/>
      <c r="E44" s="213" t="s">
        <v>44</v>
      </c>
    </row>
    <row r="45" spans="1:6" x14ac:dyDescent="0.2">
      <c r="D45" s="339"/>
      <c r="E45" s="213" t="s">
        <v>247</v>
      </c>
    </row>
    <row r="46" spans="1:6" x14ac:dyDescent="0.2">
      <c r="D46" s="339"/>
      <c r="E46" s="213" t="s">
        <v>247</v>
      </c>
    </row>
    <row r="47" spans="1:6" x14ac:dyDescent="0.2">
      <c r="D47" s="339"/>
      <c r="E47" s="213" t="s">
        <v>247</v>
      </c>
    </row>
    <row r="48" spans="1:6" x14ac:dyDescent="0.2">
      <c r="D48" s="339"/>
      <c r="E48" s="213" t="s">
        <v>247</v>
      </c>
    </row>
    <row r="49" spans="4:5" x14ac:dyDescent="0.2">
      <c r="D49" s="339"/>
      <c r="E49" s="213" t="s">
        <v>247</v>
      </c>
    </row>
    <row r="50" spans="4:5" x14ac:dyDescent="0.2">
      <c r="D50" s="339"/>
      <c r="E50" s="213" t="s">
        <v>247</v>
      </c>
    </row>
    <row r="51" spans="4:5" x14ac:dyDescent="0.2">
      <c r="D51" s="339"/>
      <c r="E51" s="213" t="s">
        <v>247</v>
      </c>
    </row>
    <row r="52" spans="4:5" x14ac:dyDescent="0.2">
      <c r="D52" s="339"/>
      <c r="E52" s="213" t="s">
        <v>247</v>
      </c>
    </row>
    <row r="53" spans="4:5" x14ac:dyDescent="0.2">
      <c r="D53" s="341"/>
      <c r="E53" s="213" t="s">
        <v>247</v>
      </c>
    </row>
    <row r="54" spans="4:5" x14ac:dyDescent="0.2">
      <c r="D54" s="341"/>
      <c r="E54" s="213" t="s">
        <v>247</v>
      </c>
    </row>
    <row r="55" spans="4:5" x14ac:dyDescent="0.2">
      <c r="D55" s="341"/>
      <c r="E55" s="213" t="s">
        <v>247</v>
      </c>
    </row>
    <row r="56" spans="4:5" x14ac:dyDescent="0.2">
      <c r="D56" s="341"/>
      <c r="E56" s="213" t="s">
        <v>247</v>
      </c>
    </row>
    <row r="57" spans="4:5" x14ac:dyDescent="0.2">
      <c r="D57" s="341"/>
      <c r="E57" s="213" t="s">
        <v>247</v>
      </c>
    </row>
    <row r="58" spans="4:5" x14ac:dyDescent="0.2">
      <c r="D58" s="341"/>
      <c r="E58" s="213" t="s">
        <v>247</v>
      </c>
    </row>
    <row r="59" spans="4:5" x14ac:dyDescent="0.2">
      <c r="D59" s="341"/>
      <c r="E59" s="213" t="s">
        <v>247</v>
      </c>
    </row>
    <row r="60" spans="4:5" x14ac:dyDescent="0.2">
      <c r="D60" s="341"/>
      <c r="E60" s="213" t="s">
        <v>247</v>
      </c>
    </row>
    <row r="61" spans="4:5" x14ac:dyDescent="0.2">
      <c r="D61" s="341"/>
      <c r="E61" s="213" t="s">
        <v>247</v>
      </c>
    </row>
    <row r="62" spans="4:5" x14ac:dyDescent="0.2">
      <c r="D62" s="341"/>
      <c r="E62" s="213" t="s">
        <v>247</v>
      </c>
    </row>
    <row r="63" spans="4:5" x14ac:dyDescent="0.2">
      <c r="D63" s="341"/>
      <c r="E63" s="213" t="s">
        <v>247</v>
      </c>
    </row>
    <row r="64" spans="4:5" x14ac:dyDescent="0.2">
      <c r="D64" s="341"/>
      <c r="E64" s="213" t="s">
        <v>247</v>
      </c>
    </row>
    <row r="65" spans="4:6" x14ac:dyDescent="0.2">
      <c r="D65" s="341"/>
      <c r="E65" s="213" t="s">
        <v>247</v>
      </c>
    </row>
    <row r="66" spans="4:6" x14ac:dyDescent="0.2">
      <c r="D66" s="341"/>
      <c r="E66" s="213" t="s">
        <v>247</v>
      </c>
    </row>
    <row r="67" spans="4:6" x14ac:dyDescent="0.2">
      <c r="D67" s="341"/>
      <c r="E67" s="213" t="s">
        <v>247</v>
      </c>
    </row>
    <row r="68" spans="4:6" x14ac:dyDescent="0.2">
      <c r="D68" s="341"/>
      <c r="E68" s="213" t="s">
        <v>247</v>
      </c>
    </row>
    <row r="69" spans="4:6" x14ac:dyDescent="0.2">
      <c r="D69" s="341"/>
      <c r="E69" s="213" t="s">
        <v>247</v>
      </c>
    </row>
    <row r="70" spans="4:6" x14ac:dyDescent="0.2">
      <c r="D70" s="341"/>
      <c r="E70" s="213" t="s">
        <v>247</v>
      </c>
    </row>
    <row r="71" spans="4:6" x14ac:dyDescent="0.2">
      <c r="D71" s="341"/>
      <c r="E71" s="213" t="s">
        <v>247</v>
      </c>
    </row>
    <row r="72" spans="4:6" x14ac:dyDescent="0.2">
      <c r="D72" s="341"/>
      <c r="E72" s="213" t="s">
        <v>247</v>
      </c>
    </row>
    <row r="73" spans="4:6" x14ac:dyDescent="0.2">
      <c r="D73" s="341"/>
      <c r="E73" s="213" t="s">
        <v>247</v>
      </c>
    </row>
    <row r="74" spans="4:6" x14ac:dyDescent="0.2">
      <c r="D74" s="341"/>
      <c r="E74" s="213" t="s">
        <v>247</v>
      </c>
    </row>
    <row r="75" spans="4:6" x14ac:dyDescent="0.2">
      <c r="D75" s="341"/>
      <c r="E75" s="213" t="s">
        <v>247</v>
      </c>
    </row>
    <row r="76" spans="4:6" x14ac:dyDescent="0.2">
      <c r="D76" s="341"/>
      <c r="E76" s="213" t="s">
        <v>247</v>
      </c>
    </row>
    <row r="77" spans="4:6" x14ac:dyDescent="0.2">
      <c r="D77" s="341"/>
      <c r="E77" s="213" t="s">
        <v>247</v>
      </c>
    </row>
    <row r="78" spans="4:6" ht="17" x14ac:dyDescent="0.2">
      <c r="D78" s="341"/>
      <c r="E78" s="213" t="s">
        <v>247</v>
      </c>
      <c r="F78" s="335" t="s">
        <v>248</v>
      </c>
    </row>
    <row r="79" spans="4:6" x14ac:dyDescent="0.2">
      <c r="D79" s="341"/>
      <c r="E79" s="213" t="s">
        <v>247</v>
      </c>
    </row>
    <row r="80" spans="4:6" x14ac:dyDescent="0.2">
      <c r="D80" s="341"/>
      <c r="E80" s="213" t="s">
        <v>247</v>
      </c>
    </row>
    <row r="81" spans="4:5" x14ac:dyDescent="0.2">
      <c r="D81" s="341"/>
      <c r="E81" s="213" t="s">
        <v>247</v>
      </c>
    </row>
    <row r="82" spans="4:5" x14ac:dyDescent="0.2">
      <c r="D82" s="341"/>
      <c r="E82" s="213" t="s">
        <v>247</v>
      </c>
    </row>
    <row r="83" spans="4:5" x14ac:dyDescent="0.2">
      <c r="D83" s="341"/>
      <c r="E83" s="213" t="s">
        <v>247</v>
      </c>
    </row>
    <row r="84" spans="4:5" x14ac:dyDescent="0.2">
      <c r="D84" s="341"/>
      <c r="E84" s="213" t="s">
        <v>247</v>
      </c>
    </row>
    <row r="85" spans="4:5" x14ac:dyDescent="0.2">
      <c r="D85" s="341"/>
      <c r="E85" s="213" t="s">
        <v>247</v>
      </c>
    </row>
    <row r="86" spans="4:5" x14ac:dyDescent="0.2">
      <c r="D86" s="341"/>
      <c r="E86" s="213" t="s">
        <v>247</v>
      </c>
    </row>
    <row r="87" spans="4:5" x14ac:dyDescent="0.2">
      <c r="D87" s="341"/>
      <c r="E87" s="213" t="s">
        <v>247</v>
      </c>
    </row>
    <row r="88" spans="4:5" x14ac:dyDescent="0.2">
      <c r="D88" s="341"/>
      <c r="E88" s="213" t="s">
        <v>247</v>
      </c>
    </row>
    <row r="89" spans="4:5" x14ac:dyDescent="0.2">
      <c r="D89" s="341"/>
      <c r="E89" s="213" t="s">
        <v>247</v>
      </c>
    </row>
    <row r="90" spans="4:5" x14ac:dyDescent="0.2">
      <c r="D90" s="341"/>
      <c r="E90" s="213" t="s">
        <v>247</v>
      </c>
    </row>
    <row r="91" spans="4:5" x14ac:dyDescent="0.2">
      <c r="D91" s="341"/>
      <c r="E91" s="213" t="s">
        <v>247</v>
      </c>
    </row>
    <row r="92" spans="4:5" x14ac:dyDescent="0.2">
      <c r="D92" s="341"/>
      <c r="E92" s="213" t="s">
        <v>247</v>
      </c>
    </row>
    <row r="93" spans="4:5" x14ac:dyDescent="0.2">
      <c r="D93" s="341"/>
      <c r="E93" s="213" t="s">
        <v>247</v>
      </c>
    </row>
    <row r="94" spans="4:5" x14ac:dyDescent="0.2">
      <c r="D94" s="341"/>
      <c r="E94" s="213" t="s">
        <v>247</v>
      </c>
    </row>
    <row r="95" spans="4:5" x14ac:dyDescent="0.2">
      <c r="D95" s="341"/>
      <c r="E95" s="213" t="s">
        <v>247</v>
      </c>
    </row>
    <row r="96" spans="4:5" x14ac:dyDescent="0.2">
      <c r="D96" s="341"/>
    </row>
    <row r="97" spans="4:4" x14ac:dyDescent="0.2">
      <c r="D97" s="341"/>
    </row>
    <row r="98" spans="4:4" x14ac:dyDescent="0.2">
      <c r="D98" s="341"/>
    </row>
    <row r="99" spans="4:4" x14ac:dyDescent="0.2">
      <c r="D99" s="341"/>
    </row>
    <row r="100" spans="4:4" x14ac:dyDescent="0.2">
      <c r="D100" s="341"/>
    </row>
    <row r="101" spans="4:4" x14ac:dyDescent="0.2">
      <c r="D101" s="341"/>
    </row>
    <row r="102" spans="4:4" x14ac:dyDescent="0.2">
      <c r="D102" s="341"/>
    </row>
    <row r="103" spans="4:4" x14ac:dyDescent="0.2">
      <c r="D103" s="341"/>
    </row>
    <row r="104" spans="4:4" x14ac:dyDescent="0.2">
      <c r="D104" s="341"/>
    </row>
    <row r="105" spans="4:4" x14ac:dyDescent="0.2">
      <c r="D105" s="341"/>
    </row>
    <row r="106" spans="4:4" x14ac:dyDescent="0.2">
      <c r="D106" s="341"/>
    </row>
    <row r="107" spans="4:4" x14ac:dyDescent="0.2">
      <c r="D107" s="341"/>
    </row>
    <row r="108" spans="4:4" x14ac:dyDescent="0.2">
      <c r="D108" s="341"/>
    </row>
    <row r="109" spans="4:4" x14ac:dyDescent="0.2">
      <c r="D109" s="341"/>
    </row>
    <row r="110" spans="4:4" x14ac:dyDescent="0.2">
      <c r="D110" s="341"/>
    </row>
    <row r="111" spans="4:4" x14ac:dyDescent="0.2">
      <c r="D111" s="341"/>
    </row>
    <row r="112" spans="4:4" x14ac:dyDescent="0.2">
      <c r="D112" s="341"/>
    </row>
    <row r="113" spans="4:4" x14ac:dyDescent="0.2">
      <c r="D113" s="341"/>
    </row>
    <row r="114" spans="4:4" x14ac:dyDescent="0.2">
      <c r="D114" s="341"/>
    </row>
    <row r="115" spans="4:4" x14ac:dyDescent="0.2">
      <c r="D115" s="341"/>
    </row>
    <row r="116" spans="4:4" x14ac:dyDescent="0.2">
      <c r="D116" s="341"/>
    </row>
    <row r="117" spans="4:4" x14ac:dyDescent="0.2">
      <c r="D117" s="341"/>
    </row>
    <row r="118" spans="4:4" x14ac:dyDescent="0.2">
      <c r="D118" s="341"/>
    </row>
    <row r="119" spans="4:4" x14ac:dyDescent="0.2">
      <c r="D119" s="341"/>
    </row>
    <row r="120" spans="4:4" x14ac:dyDescent="0.2">
      <c r="D120" s="341"/>
    </row>
    <row r="121" spans="4:4" x14ac:dyDescent="0.2">
      <c r="D121" s="341"/>
    </row>
    <row r="122" spans="4:4" x14ac:dyDescent="0.2">
      <c r="D122" s="341"/>
    </row>
    <row r="123" spans="4:4" x14ac:dyDescent="0.2">
      <c r="D123" s="341"/>
    </row>
    <row r="124" spans="4:4" x14ac:dyDescent="0.2">
      <c r="D124" s="341"/>
    </row>
    <row r="125" spans="4:4" x14ac:dyDescent="0.2">
      <c r="D125" s="341"/>
    </row>
    <row r="126" spans="4:4" x14ac:dyDescent="0.2">
      <c r="D126" s="341"/>
    </row>
    <row r="127" spans="4:4" x14ac:dyDescent="0.2">
      <c r="D127" s="341"/>
    </row>
    <row r="128" spans="4:4" x14ac:dyDescent="0.2">
      <c r="D128" s="341"/>
    </row>
    <row r="129" spans="4:4" x14ac:dyDescent="0.2">
      <c r="D129" s="341"/>
    </row>
    <row r="130" spans="4:4" x14ac:dyDescent="0.2">
      <c r="D130" s="341"/>
    </row>
    <row r="131" spans="4:4" x14ac:dyDescent="0.2">
      <c r="D131" s="341"/>
    </row>
    <row r="132" spans="4:4" x14ac:dyDescent="0.2">
      <c r="D132" s="341"/>
    </row>
    <row r="133" spans="4:4" x14ac:dyDescent="0.2">
      <c r="D133" s="341"/>
    </row>
    <row r="134" spans="4:4" x14ac:dyDescent="0.2">
      <c r="D134" s="341"/>
    </row>
    <row r="135" spans="4:4" x14ac:dyDescent="0.2">
      <c r="D135" s="341"/>
    </row>
    <row r="136" spans="4:4" x14ac:dyDescent="0.2">
      <c r="D136" s="341"/>
    </row>
    <row r="137" spans="4:4" x14ac:dyDescent="0.2">
      <c r="D137" s="341"/>
    </row>
    <row r="138" spans="4:4" x14ac:dyDescent="0.2">
      <c r="D138" s="341"/>
    </row>
    <row r="139" spans="4:4" x14ac:dyDescent="0.2">
      <c r="D139" s="341"/>
    </row>
    <row r="140" spans="4:4" x14ac:dyDescent="0.2">
      <c r="D140" s="341"/>
    </row>
    <row r="141" spans="4:4" x14ac:dyDescent="0.2">
      <c r="D141" s="341"/>
    </row>
    <row r="142" spans="4:4" x14ac:dyDescent="0.2">
      <c r="D142" s="341"/>
    </row>
    <row r="143" spans="4:4" x14ac:dyDescent="0.2">
      <c r="D143" s="341"/>
    </row>
    <row r="144" spans="4:4" x14ac:dyDescent="0.2">
      <c r="D144" s="341"/>
    </row>
    <row r="145" spans="4:4" x14ac:dyDescent="0.2">
      <c r="D145" s="341"/>
    </row>
    <row r="146" spans="4:4" x14ac:dyDescent="0.2">
      <c r="D146" s="341"/>
    </row>
    <row r="147" spans="4:4" x14ac:dyDescent="0.2">
      <c r="D147" s="341"/>
    </row>
    <row r="148" spans="4:4" x14ac:dyDescent="0.2">
      <c r="D148" s="341"/>
    </row>
    <row r="149" spans="4:4" x14ac:dyDescent="0.2">
      <c r="D149" s="341"/>
    </row>
    <row r="150" spans="4:4" x14ac:dyDescent="0.2">
      <c r="D150" s="341"/>
    </row>
    <row r="151" spans="4:4" x14ac:dyDescent="0.2">
      <c r="D151" s="341"/>
    </row>
    <row r="152" spans="4:4" x14ac:dyDescent="0.2">
      <c r="D152" s="341"/>
    </row>
    <row r="153" spans="4:4" x14ac:dyDescent="0.2">
      <c r="D153" s="341"/>
    </row>
    <row r="154" spans="4:4" x14ac:dyDescent="0.2">
      <c r="D154" s="341"/>
    </row>
    <row r="155" spans="4:4" x14ac:dyDescent="0.2">
      <c r="D155" s="341"/>
    </row>
    <row r="156" spans="4:4" x14ac:dyDescent="0.2">
      <c r="D156" s="341"/>
    </row>
    <row r="157" spans="4:4" x14ac:dyDescent="0.2">
      <c r="D157" s="341"/>
    </row>
    <row r="158" spans="4:4" x14ac:dyDescent="0.2">
      <c r="D158" s="341"/>
    </row>
    <row r="159" spans="4:4" x14ac:dyDescent="0.2">
      <c r="D159" s="341"/>
    </row>
    <row r="160" spans="4:4" x14ac:dyDescent="0.2">
      <c r="D160" s="341"/>
    </row>
    <row r="161" spans="4:4" x14ac:dyDescent="0.2">
      <c r="D161" s="341"/>
    </row>
    <row r="162" spans="4:4" x14ac:dyDescent="0.2">
      <c r="D162" s="341"/>
    </row>
    <row r="163" spans="4:4" x14ac:dyDescent="0.2">
      <c r="D163" s="341"/>
    </row>
    <row r="164" spans="4:4" x14ac:dyDescent="0.2">
      <c r="D164" s="341"/>
    </row>
    <row r="165" spans="4:4" x14ac:dyDescent="0.2">
      <c r="D165" s="341"/>
    </row>
    <row r="166" spans="4:4" x14ac:dyDescent="0.2">
      <c r="D166" s="341"/>
    </row>
    <row r="167" spans="4:4" x14ac:dyDescent="0.2">
      <c r="D167" s="341"/>
    </row>
    <row r="168" spans="4:4" x14ac:dyDescent="0.2">
      <c r="D168" s="341"/>
    </row>
    <row r="169" spans="4:4" x14ac:dyDescent="0.2">
      <c r="D169" s="341"/>
    </row>
    <row r="170" spans="4:4" x14ac:dyDescent="0.2">
      <c r="D170" s="341"/>
    </row>
    <row r="171" spans="4:4" x14ac:dyDescent="0.2">
      <c r="D171" s="341"/>
    </row>
    <row r="172" spans="4:4" x14ac:dyDescent="0.2">
      <c r="D172" s="341"/>
    </row>
    <row r="173" spans="4:4" x14ac:dyDescent="0.2">
      <c r="D173" s="341"/>
    </row>
    <row r="174" spans="4:4" x14ac:dyDescent="0.2">
      <c r="D174" s="341"/>
    </row>
    <row r="175" spans="4:4" x14ac:dyDescent="0.2">
      <c r="D175" s="341"/>
    </row>
    <row r="176" spans="4:4" x14ac:dyDescent="0.2">
      <c r="D176" s="341"/>
    </row>
    <row r="177" spans="4:4" x14ac:dyDescent="0.2">
      <c r="D177" s="341"/>
    </row>
    <row r="178" spans="4:4" x14ac:dyDescent="0.2">
      <c r="D178" s="341"/>
    </row>
    <row r="179" spans="4:4" x14ac:dyDescent="0.2">
      <c r="D179" s="341"/>
    </row>
    <row r="180" spans="4:4" x14ac:dyDescent="0.2">
      <c r="D180" s="341"/>
    </row>
    <row r="181" spans="4:4" x14ac:dyDescent="0.2">
      <c r="D181" s="341"/>
    </row>
    <row r="182" spans="4:4" x14ac:dyDescent="0.2">
      <c r="D182" s="341"/>
    </row>
    <row r="183" spans="4:4" x14ac:dyDescent="0.2">
      <c r="D183" s="341"/>
    </row>
    <row r="184" spans="4:4" x14ac:dyDescent="0.2">
      <c r="D184" s="341"/>
    </row>
    <row r="185" spans="4:4" x14ac:dyDescent="0.2">
      <c r="D185" s="341"/>
    </row>
    <row r="186" spans="4:4" x14ac:dyDescent="0.2">
      <c r="D186" s="341"/>
    </row>
    <row r="187" spans="4:4" x14ac:dyDescent="0.2">
      <c r="D187" s="341"/>
    </row>
    <row r="188" spans="4:4" x14ac:dyDescent="0.2">
      <c r="D188" s="341"/>
    </row>
    <row r="189" spans="4:4" x14ac:dyDescent="0.2">
      <c r="D189" s="341"/>
    </row>
    <row r="190" spans="4:4" x14ac:dyDescent="0.2">
      <c r="D190" s="341"/>
    </row>
    <row r="191" spans="4:4" x14ac:dyDescent="0.2">
      <c r="D191" s="341"/>
    </row>
    <row r="192" spans="4:4" x14ac:dyDescent="0.2">
      <c r="D192" s="341"/>
    </row>
    <row r="193" spans="4:4" x14ac:dyDescent="0.2">
      <c r="D193" s="341"/>
    </row>
    <row r="194" spans="4:4" x14ac:dyDescent="0.2">
      <c r="D194" s="341"/>
    </row>
    <row r="195" spans="4:4" x14ac:dyDescent="0.2">
      <c r="D195" s="341"/>
    </row>
    <row r="196" spans="4:4" x14ac:dyDescent="0.2">
      <c r="D196" s="341"/>
    </row>
    <row r="197" spans="4:4" x14ac:dyDescent="0.2">
      <c r="D197" s="341"/>
    </row>
    <row r="198" spans="4:4" x14ac:dyDescent="0.2">
      <c r="D198" s="341"/>
    </row>
    <row r="199" spans="4:4" x14ac:dyDescent="0.2">
      <c r="D199" s="341"/>
    </row>
    <row r="200" spans="4:4" x14ac:dyDescent="0.2">
      <c r="D200" s="341"/>
    </row>
    <row r="201" spans="4:4" x14ac:dyDescent="0.2">
      <c r="D201" s="341"/>
    </row>
    <row r="202" spans="4:4" x14ac:dyDescent="0.2">
      <c r="D202" s="341"/>
    </row>
    <row r="203" spans="4:4" x14ac:dyDescent="0.2">
      <c r="D203" s="341"/>
    </row>
    <row r="204" spans="4:4" x14ac:dyDescent="0.2">
      <c r="D204" s="341"/>
    </row>
    <row r="205" spans="4:4" x14ac:dyDescent="0.2">
      <c r="D205" s="341"/>
    </row>
    <row r="206" spans="4:4" x14ac:dyDescent="0.2">
      <c r="D206" s="341"/>
    </row>
    <row r="207" spans="4:4" x14ac:dyDescent="0.2">
      <c r="D207" s="341"/>
    </row>
    <row r="208" spans="4:4" x14ac:dyDescent="0.2">
      <c r="D208" s="341"/>
    </row>
    <row r="209" spans="4:4" x14ac:dyDescent="0.2">
      <c r="D209" s="341"/>
    </row>
    <row r="210" spans="4:4" x14ac:dyDescent="0.2">
      <c r="D210" s="341"/>
    </row>
    <row r="211" spans="4:4" x14ac:dyDescent="0.2">
      <c r="D211" s="341"/>
    </row>
    <row r="212" spans="4:4" x14ac:dyDescent="0.2">
      <c r="D212" s="341"/>
    </row>
    <row r="213" spans="4:4" x14ac:dyDescent="0.2">
      <c r="D213" s="341"/>
    </row>
    <row r="214" spans="4:4" x14ac:dyDescent="0.2">
      <c r="D214" s="341"/>
    </row>
    <row r="215" spans="4:4" x14ac:dyDescent="0.2">
      <c r="D215" s="341"/>
    </row>
    <row r="216" spans="4:4" x14ac:dyDescent="0.2">
      <c r="D216" s="341"/>
    </row>
    <row r="217" spans="4:4" x14ac:dyDescent="0.2">
      <c r="D217" s="341"/>
    </row>
    <row r="218" spans="4:4" x14ac:dyDescent="0.2">
      <c r="D218" s="341"/>
    </row>
    <row r="219" spans="4:4" x14ac:dyDescent="0.2">
      <c r="D219" s="341"/>
    </row>
    <row r="220" spans="4:4" x14ac:dyDescent="0.2">
      <c r="D220" s="341"/>
    </row>
    <row r="221" spans="4:4" x14ac:dyDescent="0.2">
      <c r="D221" s="341"/>
    </row>
    <row r="222" spans="4:4" x14ac:dyDescent="0.2">
      <c r="D222" s="341"/>
    </row>
    <row r="223" spans="4:4" x14ac:dyDescent="0.2">
      <c r="D223" s="341"/>
    </row>
    <row r="224" spans="4:4" x14ac:dyDescent="0.2">
      <c r="D224" s="341"/>
    </row>
    <row r="225" spans="4:4" x14ac:dyDescent="0.2">
      <c r="D225" s="341"/>
    </row>
    <row r="226" spans="4:4" x14ac:dyDescent="0.2">
      <c r="D226" s="341"/>
    </row>
    <row r="227" spans="4:4" x14ac:dyDescent="0.2">
      <c r="D227" s="341"/>
    </row>
    <row r="228" spans="4:4" x14ac:dyDescent="0.2">
      <c r="D228" s="341"/>
    </row>
    <row r="229" spans="4:4" x14ac:dyDescent="0.2">
      <c r="D229" s="341"/>
    </row>
    <row r="230" spans="4:4" x14ac:dyDescent="0.2">
      <c r="D230" s="341"/>
    </row>
    <row r="231" spans="4:4" x14ac:dyDescent="0.2">
      <c r="D231" s="341"/>
    </row>
    <row r="232" spans="4:4" x14ac:dyDescent="0.2">
      <c r="D232" s="341"/>
    </row>
    <row r="233" spans="4:4" x14ac:dyDescent="0.2">
      <c r="D233" s="341"/>
    </row>
    <row r="234" spans="4:4" x14ac:dyDescent="0.2">
      <c r="D234" s="341"/>
    </row>
    <row r="235" spans="4:4" x14ac:dyDescent="0.2">
      <c r="D235" s="341"/>
    </row>
    <row r="236" spans="4:4" x14ac:dyDescent="0.2">
      <c r="D236" s="341"/>
    </row>
    <row r="237" spans="4:4" x14ac:dyDescent="0.2">
      <c r="D237" s="341"/>
    </row>
    <row r="238" spans="4:4" x14ac:dyDescent="0.2">
      <c r="D238" s="341"/>
    </row>
    <row r="239" spans="4:4" x14ac:dyDescent="0.2">
      <c r="D239" s="341"/>
    </row>
    <row r="240" spans="4:4" x14ac:dyDescent="0.2">
      <c r="D240" s="341"/>
    </row>
    <row r="241" spans="4:4" x14ac:dyDescent="0.2">
      <c r="D241" s="341"/>
    </row>
    <row r="242" spans="4:4" x14ac:dyDescent="0.2">
      <c r="D242" s="341"/>
    </row>
    <row r="243" spans="4:4" x14ac:dyDescent="0.2">
      <c r="D243" s="341"/>
    </row>
    <row r="244" spans="4:4" x14ac:dyDescent="0.2">
      <c r="D244" s="341"/>
    </row>
    <row r="245" spans="4:4" x14ac:dyDescent="0.2">
      <c r="D245" s="341"/>
    </row>
    <row r="246" spans="4:4" x14ac:dyDescent="0.2">
      <c r="D246" s="341"/>
    </row>
    <row r="247" spans="4:4" x14ac:dyDescent="0.2">
      <c r="D247" s="341"/>
    </row>
    <row r="248" spans="4:4" x14ac:dyDescent="0.2">
      <c r="D248" s="341"/>
    </row>
    <row r="249" spans="4:4" x14ac:dyDescent="0.2">
      <c r="D249" s="341"/>
    </row>
    <row r="250" spans="4:4" x14ac:dyDescent="0.2">
      <c r="D250" s="341"/>
    </row>
    <row r="251" spans="4:4" x14ac:dyDescent="0.2">
      <c r="D251" s="341"/>
    </row>
    <row r="252" spans="4:4" x14ac:dyDescent="0.2">
      <c r="D252" s="341"/>
    </row>
    <row r="253" spans="4:4" x14ac:dyDescent="0.2">
      <c r="D253" s="341"/>
    </row>
    <row r="254" spans="4:4" x14ac:dyDescent="0.2">
      <c r="D254" s="341"/>
    </row>
    <row r="255" spans="4:4" x14ac:dyDescent="0.2">
      <c r="D255" s="341"/>
    </row>
    <row r="256" spans="4:4" x14ac:dyDescent="0.2">
      <c r="D256" s="341"/>
    </row>
    <row r="257" spans="4:4" x14ac:dyDescent="0.2">
      <c r="D257" s="341"/>
    </row>
    <row r="258" spans="4:4" x14ac:dyDescent="0.2">
      <c r="D258" s="341"/>
    </row>
    <row r="259" spans="4:4" x14ac:dyDescent="0.2">
      <c r="D259" s="341"/>
    </row>
    <row r="260" spans="4:4" x14ac:dyDescent="0.2">
      <c r="D260" s="341"/>
    </row>
    <row r="261" spans="4:4" x14ac:dyDescent="0.2">
      <c r="D261" s="341"/>
    </row>
    <row r="262" spans="4:4" x14ac:dyDescent="0.2">
      <c r="D262" s="341"/>
    </row>
    <row r="263" spans="4:4" x14ac:dyDescent="0.2">
      <c r="D263" s="341"/>
    </row>
    <row r="264" spans="4:4" x14ac:dyDescent="0.2">
      <c r="D264" s="341"/>
    </row>
    <row r="265" spans="4:4" x14ac:dyDescent="0.2">
      <c r="D265" s="341"/>
    </row>
    <row r="266" spans="4:4" x14ac:dyDescent="0.2">
      <c r="D266" s="341"/>
    </row>
    <row r="267" spans="4:4" x14ac:dyDescent="0.2">
      <c r="D267" s="341"/>
    </row>
    <row r="268" spans="4:4" x14ac:dyDescent="0.2">
      <c r="D268" s="341"/>
    </row>
    <row r="269" spans="4:4" x14ac:dyDescent="0.2">
      <c r="D269" s="341"/>
    </row>
    <row r="270" spans="4:4" x14ac:dyDescent="0.2">
      <c r="D270" s="341"/>
    </row>
    <row r="271" spans="4:4" x14ac:dyDescent="0.2">
      <c r="D271" s="341"/>
    </row>
    <row r="272" spans="4:4" x14ac:dyDescent="0.2">
      <c r="D272" s="341"/>
    </row>
    <row r="273" spans="4:4" x14ac:dyDescent="0.2">
      <c r="D273" s="341"/>
    </row>
    <row r="274" spans="4:4" x14ac:dyDescent="0.2">
      <c r="D274" s="341"/>
    </row>
    <row r="275" spans="4:4" x14ac:dyDescent="0.2">
      <c r="D275" s="341"/>
    </row>
    <row r="276" spans="4:4" x14ac:dyDescent="0.2">
      <c r="D276" s="341"/>
    </row>
    <row r="277" spans="4:4" x14ac:dyDescent="0.2">
      <c r="D277" s="341"/>
    </row>
    <row r="278" spans="4:4" x14ac:dyDescent="0.2">
      <c r="D278" s="341"/>
    </row>
    <row r="279" spans="4:4" x14ac:dyDescent="0.2">
      <c r="D279" s="341"/>
    </row>
    <row r="280" spans="4:4" x14ac:dyDescent="0.2">
      <c r="D280" s="341"/>
    </row>
    <row r="281" spans="4:4" x14ac:dyDescent="0.2">
      <c r="D281" s="341"/>
    </row>
    <row r="282" spans="4:4" x14ac:dyDescent="0.2">
      <c r="D282" s="341"/>
    </row>
    <row r="283" spans="4:4" x14ac:dyDescent="0.2">
      <c r="D283" s="341"/>
    </row>
    <row r="284" spans="4:4" x14ac:dyDescent="0.2">
      <c r="D284" s="341"/>
    </row>
    <row r="285" spans="4:4" x14ac:dyDescent="0.2">
      <c r="D285" s="341"/>
    </row>
    <row r="286" spans="4:4" x14ac:dyDescent="0.2">
      <c r="D286" s="341"/>
    </row>
    <row r="287" spans="4:4" x14ac:dyDescent="0.2">
      <c r="D287" s="341"/>
    </row>
    <row r="288" spans="4:4" x14ac:dyDescent="0.2">
      <c r="D288" s="341"/>
    </row>
    <row r="289" spans="4:4" x14ac:dyDescent="0.2">
      <c r="D289" s="341"/>
    </row>
    <row r="290" spans="4:4" x14ac:dyDescent="0.2">
      <c r="D290" s="341"/>
    </row>
    <row r="291" spans="4:4" x14ac:dyDescent="0.2">
      <c r="D291" s="341"/>
    </row>
    <row r="292" spans="4:4" x14ac:dyDescent="0.2">
      <c r="D292" s="341"/>
    </row>
    <row r="293" spans="4:4" x14ac:dyDescent="0.2">
      <c r="D293" s="341"/>
    </row>
    <row r="294" spans="4:4" x14ac:dyDescent="0.2">
      <c r="D294" s="341"/>
    </row>
    <row r="295" spans="4:4" x14ac:dyDescent="0.2">
      <c r="D295" s="341"/>
    </row>
    <row r="296" spans="4:4" x14ac:dyDescent="0.2">
      <c r="D296" s="341"/>
    </row>
    <row r="297" spans="4:4" x14ac:dyDescent="0.2">
      <c r="D297" s="341"/>
    </row>
    <row r="298" spans="4:4" x14ac:dyDescent="0.2">
      <c r="D298" s="341"/>
    </row>
    <row r="299" spans="4:4" x14ac:dyDescent="0.2">
      <c r="D299" s="341"/>
    </row>
    <row r="300" spans="4:4" x14ac:dyDescent="0.2">
      <c r="D300" s="341"/>
    </row>
    <row r="301" spans="4:4" x14ac:dyDescent="0.2">
      <c r="D301" s="341"/>
    </row>
    <row r="302" spans="4:4" x14ac:dyDescent="0.2">
      <c r="D302" s="341"/>
    </row>
    <row r="303" spans="4:4" x14ac:dyDescent="0.2">
      <c r="D303" s="341"/>
    </row>
    <row r="304" spans="4:4" x14ac:dyDescent="0.2">
      <c r="D304" s="341"/>
    </row>
    <row r="305" spans="4:4" x14ac:dyDescent="0.2">
      <c r="D305" s="341"/>
    </row>
    <row r="306" spans="4:4" x14ac:dyDescent="0.2">
      <c r="D306" s="341"/>
    </row>
    <row r="307" spans="4:4" x14ac:dyDescent="0.2">
      <c r="D307" s="341"/>
    </row>
    <row r="308" spans="4:4" x14ac:dyDescent="0.2">
      <c r="D308" s="341"/>
    </row>
    <row r="309" spans="4:4" x14ac:dyDescent="0.2">
      <c r="D309" s="341"/>
    </row>
    <row r="310" spans="4:4" x14ac:dyDescent="0.2">
      <c r="D310" s="341"/>
    </row>
    <row r="311" spans="4:4" x14ac:dyDescent="0.2">
      <c r="D311" s="341"/>
    </row>
    <row r="312" spans="4:4" x14ac:dyDescent="0.2">
      <c r="D312" s="341"/>
    </row>
    <row r="313" spans="4:4" x14ac:dyDescent="0.2">
      <c r="D313" s="341"/>
    </row>
    <row r="314" spans="4:4" x14ac:dyDescent="0.2">
      <c r="D314" s="341"/>
    </row>
    <row r="315" spans="4:4" x14ac:dyDescent="0.2">
      <c r="D315" s="341"/>
    </row>
    <row r="316" spans="4:4" x14ac:dyDescent="0.2">
      <c r="D316" s="341"/>
    </row>
    <row r="317" spans="4:4" x14ac:dyDescent="0.2">
      <c r="D317" s="341"/>
    </row>
    <row r="318" spans="4:4" x14ac:dyDescent="0.2">
      <c r="D318" s="341"/>
    </row>
    <row r="319" spans="4:4" x14ac:dyDescent="0.2">
      <c r="D319" s="341"/>
    </row>
    <row r="320" spans="4:4" x14ac:dyDescent="0.2">
      <c r="D320" s="341"/>
    </row>
    <row r="321" spans="4:4" x14ac:dyDescent="0.2">
      <c r="D321" s="341"/>
    </row>
    <row r="322" spans="4:4" x14ac:dyDescent="0.2">
      <c r="D322" s="341"/>
    </row>
    <row r="323" spans="4:4" x14ac:dyDescent="0.2">
      <c r="D323" s="341"/>
    </row>
    <row r="324" spans="4:4" x14ac:dyDescent="0.2">
      <c r="D324" s="341"/>
    </row>
    <row r="325" spans="4:4" x14ac:dyDescent="0.2">
      <c r="D325" s="341"/>
    </row>
    <row r="326" spans="4:4" x14ac:dyDescent="0.2">
      <c r="D326" s="341"/>
    </row>
    <row r="327" spans="4:4" x14ac:dyDescent="0.2">
      <c r="D327" s="341"/>
    </row>
    <row r="328" spans="4:4" x14ac:dyDescent="0.2">
      <c r="D328" s="341"/>
    </row>
    <row r="329" spans="4:4" x14ac:dyDescent="0.2">
      <c r="D329" s="341"/>
    </row>
    <row r="330" spans="4:4" x14ac:dyDescent="0.2">
      <c r="D330" s="341"/>
    </row>
    <row r="331" spans="4:4" x14ac:dyDescent="0.2">
      <c r="D331" s="341"/>
    </row>
    <row r="332" spans="4:4" x14ac:dyDescent="0.2">
      <c r="D332" s="341"/>
    </row>
    <row r="333" spans="4:4" x14ac:dyDescent="0.2">
      <c r="D333" s="341"/>
    </row>
    <row r="334" spans="4:4" x14ac:dyDescent="0.2">
      <c r="D334" s="341"/>
    </row>
    <row r="335" spans="4:4" x14ac:dyDescent="0.2">
      <c r="D335" s="341"/>
    </row>
    <row r="336" spans="4:4" x14ac:dyDescent="0.2">
      <c r="D336" s="341"/>
    </row>
    <row r="337" spans="4:4" x14ac:dyDescent="0.2">
      <c r="D337" s="341"/>
    </row>
    <row r="338" spans="4:4" x14ac:dyDescent="0.2">
      <c r="D338" s="341"/>
    </row>
    <row r="339" spans="4:4" x14ac:dyDescent="0.2">
      <c r="D339" s="341"/>
    </row>
    <row r="340" spans="4:4" x14ac:dyDescent="0.2">
      <c r="D340" s="341"/>
    </row>
    <row r="341" spans="4:4" x14ac:dyDescent="0.2">
      <c r="D341" s="341"/>
    </row>
    <row r="342" spans="4:4" x14ac:dyDescent="0.2">
      <c r="D342" s="341"/>
    </row>
    <row r="343" spans="4:4" x14ac:dyDescent="0.2">
      <c r="D343" s="341"/>
    </row>
    <row r="344" spans="4:4" x14ac:dyDescent="0.2">
      <c r="D344" s="341"/>
    </row>
    <row r="345" spans="4:4" x14ac:dyDescent="0.2">
      <c r="D345" s="341"/>
    </row>
    <row r="346" spans="4:4" x14ac:dyDescent="0.2">
      <c r="D346" s="341"/>
    </row>
    <row r="347" spans="4:4" x14ac:dyDescent="0.2">
      <c r="D347" s="341"/>
    </row>
    <row r="348" spans="4:4" x14ac:dyDescent="0.2">
      <c r="D348" s="341"/>
    </row>
    <row r="349" spans="4:4" x14ac:dyDescent="0.2">
      <c r="D349" s="341"/>
    </row>
    <row r="350" spans="4:4" x14ac:dyDescent="0.2">
      <c r="D350" s="341"/>
    </row>
    <row r="351" spans="4:4" x14ac:dyDescent="0.2">
      <c r="D351" s="341"/>
    </row>
    <row r="352" spans="4:4" x14ac:dyDescent="0.2">
      <c r="D352" s="341"/>
    </row>
    <row r="353" spans="4:4" x14ac:dyDescent="0.2">
      <c r="D353" s="341"/>
    </row>
    <row r="354" spans="4:4" x14ac:dyDescent="0.2">
      <c r="D354" s="341"/>
    </row>
    <row r="355" spans="4:4" x14ac:dyDescent="0.2">
      <c r="D355" s="341"/>
    </row>
    <row r="356" spans="4:4" x14ac:dyDescent="0.2">
      <c r="D356" s="341"/>
    </row>
    <row r="357" spans="4:4" x14ac:dyDescent="0.2">
      <c r="D357" s="341"/>
    </row>
    <row r="358" spans="4:4" x14ac:dyDescent="0.2">
      <c r="D358" s="341"/>
    </row>
    <row r="359" spans="4:4" x14ac:dyDescent="0.2">
      <c r="D359" s="341"/>
    </row>
    <row r="360" spans="4:4" x14ac:dyDescent="0.2">
      <c r="D360" s="341"/>
    </row>
    <row r="361" spans="4:4" x14ac:dyDescent="0.2">
      <c r="D361" s="341"/>
    </row>
    <row r="362" spans="4:4" x14ac:dyDescent="0.2">
      <c r="D362" s="341"/>
    </row>
    <row r="363" spans="4:4" x14ac:dyDescent="0.2">
      <c r="D363" s="341"/>
    </row>
    <row r="364" spans="4:4" x14ac:dyDescent="0.2">
      <c r="D364" s="341"/>
    </row>
    <row r="365" spans="4:4" x14ac:dyDescent="0.2">
      <c r="D365" s="341"/>
    </row>
    <row r="366" spans="4:4" x14ac:dyDescent="0.2">
      <c r="D366" s="341"/>
    </row>
    <row r="367" spans="4:4" x14ac:dyDescent="0.2">
      <c r="D367" s="341"/>
    </row>
    <row r="368" spans="4:4" x14ac:dyDescent="0.2">
      <c r="D368" s="341"/>
    </row>
    <row r="369" spans="4:4" x14ac:dyDescent="0.2">
      <c r="D369" s="341"/>
    </row>
    <row r="370" spans="4:4" x14ac:dyDescent="0.2">
      <c r="D370" s="341"/>
    </row>
    <row r="371" spans="4:4" x14ac:dyDescent="0.2">
      <c r="D371" s="341"/>
    </row>
    <row r="372" spans="4:4" x14ac:dyDescent="0.2">
      <c r="D372" s="341"/>
    </row>
    <row r="373" spans="4:4" x14ac:dyDescent="0.2">
      <c r="D373" s="341"/>
    </row>
    <row r="374" spans="4:4" x14ac:dyDescent="0.2">
      <c r="D374" s="341"/>
    </row>
    <row r="375" spans="4:4" x14ac:dyDescent="0.2">
      <c r="D375" s="341"/>
    </row>
    <row r="376" spans="4:4" x14ac:dyDescent="0.2">
      <c r="D376" s="341"/>
    </row>
    <row r="377" spans="4:4" x14ac:dyDescent="0.2">
      <c r="D377" s="341"/>
    </row>
    <row r="378" spans="4:4" x14ac:dyDescent="0.2">
      <c r="D378" s="341"/>
    </row>
    <row r="379" spans="4:4" x14ac:dyDescent="0.2">
      <c r="D379" s="341"/>
    </row>
    <row r="380" spans="4:4" x14ac:dyDescent="0.2">
      <c r="D380" s="341"/>
    </row>
    <row r="381" spans="4:4" x14ac:dyDescent="0.2">
      <c r="D381" s="341"/>
    </row>
    <row r="382" spans="4:4" x14ac:dyDescent="0.2">
      <c r="D382" s="341"/>
    </row>
    <row r="383" spans="4:4" x14ac:dyDescent="0.2">
      <c r="D383" s="341"/>
    </row>
    <row r="384" spans="4:4" x14ac:dyDescent="0.2">
      <c r="D384" s="341"/>
    </row>
    <row r="385" spans="4:4" x14ac:dyDescent="0.2">
      <c r="D385" s="341"/>
    </row>
    <row r="386" spans="4:4" x14ac:dyDescent="0.2">
      <c r="D386" s="341"/>
    </row>
    <row r="387" spans="4:4" x14ac:dyDescent="0.2">
      <c r="D387" s="341"/>
    </row>
    <row r="388" spans="4:4" x14ac:dyDescent="0.2">
      <c r="D388" s="341"/>
    </row>
    <row r="389" spans="4:4" x14ac:dyDescent="0.2">
      <c r="D389" s="341"/>
    </row>
    <row r="390" spans="4:4" x14ac:dyDescent="0.2">
      <c r="D390" s="341"/>
    </row>
    <row r="391" spans="4:4" x14ac:dyDescent="0.2">
      <c r="D391" s="341"/>
    </row>
    <row r="392" spans="4:4" x14ac:dyDescent="0.2">
      <c r="D392" s="341"/>
    </row>
    <row r="393" spans="4:4" x14ac:dyDescent="0.2">
      <c r="D393" s="341"/>
    </row>
    <row r="394" spans="4:4" x14ac:dyDescent="0.2">
      <c r="D394" s="341"/>
    </row>
    <row r="395" spans="4:4" x14ac:dyDescent="0.2">
      <c r="D395" s="341"/>
    </row>
    <row r="396" spans="4:4" x14ac:dyDescent="0.2">
      <c r="D396" s="341"/>
    </row>
    <row r="397" spans="4:4" x14ac:dyDescent="0.2">
      <c r="D397" s="341"/>
    </row>
    <row r="398" spans="4:4" x14ac:dyDescent="0.2">
      <c r="D398" s="341"/>
    </row>
    <row r="399" spans="4:4" x14ac:dyDescent="0.2">
      <c r="D399" s="341"/>
    </row>
    <row r="400" spans="4:4" x14ac:dyDescent="0.2">
      <c r="D400" s="341"/>
    </row>
    <row r="401" spans="4:4" x14ac:dyDescent="0.2">
      <c r="D401" s="341"/>
    </row>
    <row r="402" spans="4:4" x14ac:dyDescent="0.2">
      <c r="D402" s="341"/>
    </row>
    <row r="403" spans="4:4" x14ac:dyDescent="0.2">
      <c r="D403" s="341"/>
    </row>
    <row r="404" spans="4:4" x14ac:dyDescent="0.2">
      <c r="D404" s="341"/>
    </row>
    <row r="405" spans="4:4" x14ac:dyDescent="0.2">
      <c r="D405" s="341"/>
    </row>
    <row r="406" spans="4:4" x14ac:dyDescent="0.2">
      <c r="D406" s="341"/>
    </row>
    <row r="407" spans="4:4" x14ac:dyDescent="0.2">
      <c r="D407" s="341"/>
    </row>
    <row r="408" spans="4:4" x14ac:dyDescent="0.2">
      <c r="D408" s="341"/>
    </row>
    <row r="409" spans="4:4" x14ac:dyDescent="0.2">
      <c r="D409" s="341"/>
    </row>
    <row r="410" spans="4:4" x14ac:dyDescent="0.2">
      <c r="D410" s="341"/>
    </row>
    <row r="411" spans="4:4" x14ac:dyDescent="0.2">
      <c r="D411" s="341"/>
    </row>
    <row r="412" spans="4:4" x14ac:dyDescent="0.2">
      <c r="D412" s="341"/>
    </row>
    <row r="413" spans="4:4" x14ac:dyDescent="0.2">
      <c r="D413" s="341"/>
    </row>
    <row r="414" spans="4:4" x14ac:dyDescent="0.2">
      <c r="D414" s="341"/>
    </row>
    <row r="415" spans="4:4" x14ac:dyDescent="0.2">
      <c r="D415" s="341"/>
    </row>
    <row r="416" spans="4:4" x14ac:dyDescent="0.2">
      <c r="D416" s="341"/>
    </row>
    <row r="417" spans="4:4" x14ac:dyDescent="0.2">
      <c r="D417" s="341"/>
    </row>
    <row r="418" spans="4:4" x14ac:dyDescent="0.2">
      <c r="D418" s="341"/>
    </row>
    <row r="419" spans="4:4" x14ac:dyDescent="0.2">
      <c r="D419" s="341"/>
    </row>
    <row r="420" spans="4:4" x14ac:dyDescent="0.2">
      <c r="D420" s="341"/>
    </row>
    <row r="421" spans="4:4" x14ac:dyDescent="0.2">
      <c r="D421" s="341"/>
    </row>
    <row r="422" spans="4:4" x14ac:dyDescent="0.2">
      <c r="D422" s="341"/>
    </row>
    <row r="423" spans="4:4" x14ac:dyDescent="0.2">
      <c r="D423" s="341"/>
    </row>
    <row r="424" spans="4:4" x14ac:dyDescent="0.2">
      <c r="D424" s="341"/>
    </row>
    <row r="425" spans="4:4" x14ac:dyDescent="0.2">
      <c r="D425" s="341"/>
    </row>
    <row r="426" spans="4:4" x14ac:dyDescent="0.2">
      <c r="D426" s="341"/>
    </row>
    <row r="427" spans="4:4" x14ac:dyDescent="0.2">
      <c r="D427" s="341"/>
    </row>
    <row r="428" spans="4:4" x14ac:dyDescent="0.2">
      <c r="D428" s="341"/>
    </row>
    <row r="429" spans="4:4" x14ac:dyDescent="0.2">
      <c r="D429" s="341"/>
    </row>
    <row r="430" spans="4:4" x14ac:dyDescent="0.2">
      <c r="D430" s="341"/>
    </row>
    <row r="431" spans="4:4" x14ac:dyDescent="0.2">
      <c r="D431" s="341"/>
    </row>
    <row r="432" spans="4:4" x14ac:dyDescent="0.2">
      <c r="D432" s="341"/>
    </row>
    <row r="433" spans="4:4" x14ac:dyDescent="0.2">
      <c r="D433" s="341"/>
    </row>
    <row r="434" spans="4:4" x14ac:dyDescent="0.2">
      <c r="D434" s="341"/>
    </row>
    <row r="435" spans="4:4" x14ac:dyDescent="0.2">
      <c r="D435" s="341"/>
    </row>
    <row r="436" spans="4:4" x14ac:dyDescent="0.2">
      <c r="D436" s="341"/>
    </row>
    <row r="437" spans="4:4" x14ac:dyDescent="0.2">
      <c r="D437" s="341"/>
    </row>
    <row r="438" spans="4:4" x14ac:dyDescent="0.2">
      <c r="D438" s="341"/>
    </row>
    <row r="439" spans="4:4" x14ac:dyDescent="0.2">
      <c r="D439" s="341"/>
    </row>
    <row r="440" spans="4:4" x14ac:dyDescent="0.2">
      <c r="D440" s="341"/>
    </row>
    <row r="441" spans="4:4" x14ac:dyDescent="0.2">
      <c r="D441" s="341"/>
    </row>
    <row r="442" spans="4:4" x14ac:dyDescent="0.2">
      <c r="D442" s="341"/>
    </row>
    <row r="443" spans="4:4" x14ac:dyDescent="0.2">
      <c r="D443" s="341"/>
    </row>
    <row r="444" spans="4:4" x14ac:dyDescent="0.2">
      <c r="D444" s="341"/>
    </row>
    <row r="445" spans="4:4" x14ac:dyDescent="0.2">
      <c r="D445" s="341"/>
    </row>
    <row r="446" spans="4:4" x14ac:dyDescent="0.2">
      <c r="D446" s="341"/>
    </row>
    <row r="447" spans="4:4" x14ac:dyDescent="0.2">
      <c r="D447" s="341"/>
    </row>
    <row r="448" spans="4:4" x14ac:dyDescent="0.2">
      <c r="D448" s="341"/>
    </row>
    <row r="449" spans="4:4" x14ac:dyDescent="0.2">
      <c r="D449" s="341"/>
    </row>
    <row r="450" spans="4:4" x14ac:dyDescent="0.2">
      <c r="D450" s="341"/>
    </row>
    <row r="451" spans="4:4" x14ac:dyDescent="0.2">
      <c r="D451" s="341"/>
    </row>
    <row r="452" spans="4:4" x14ac:dyDescent="0.2">
      <c r="D452" s="341"/>
    </row>
    <row r="453" spans="4:4" x14ac:dyDescent="0.2">
      <c r="D453" s="341"/>
    </row>
    <row r="454" spans="4:4" x14ac:dyDescent="0.2">
      <c r="D454" s="341"/>
    </row>
    <row r="455" spans="4:4" x14ac:dyDescent="0.2">
      <c r="D455" s="341"/>
    </row>
    <row r="456" spans="4:4" x14ac:dyDescent="0.2">
      <c r="D456" s="341"/>
    </row>
    <row r="457" spans="4:4" x14ac:dyDescent="0.2">
      <c r="D457" s="341"/>
    </row>
    <row r="458" spans="4:4" x14ac:dyDescent="0.2">
      <c r="D458" s="341"/>
    </row>
    <row r="459" spans="4:4" x14ac:dyDescent="0.2">
      <c r="D459" s="341"/>
    </row>
    <row r="460" spans="4:4" x14ac:dyDescent="0.2">
      <c r="D460" s="341"/>
    </row>
    <row r="461" spans="4:4" x14ac:dyDescent="0.2">
      <c r="D461" s="341"/>
    </row>
    <row r="462" spans="4:4" x14ac:dyDescent="0.2">
      <c r="D462" s="341"/>
    </row>
    <row r="463" spans="4:4" x14ac:dyDescent="0.2">
      <c r="D463" s="341"/>
    </row>
    <row r="464" spans="4:4" x14ac:dyDescent="0.2">
      <c r="D464" s="341"/>
    </row>
    <row r="465" spans="4:4" x14ac:dyDescent="0.2">
      <c r="D465" s="341"/>
    </row>
    <row r="466" spans="4:4" x14ac:dyDescent="0.2">
      <c r="D466" s="341"/>
    </row>
    <row r="467" spans="4:4" x14ac:dyDescent="0.2">
      <c r="D467" s="341"/>
    </row>
    <row r="468" spans="4:4" x14ac:dyDescent="0.2">
      <c r="D468" s="341"/>
    </row>
    <row r="469" spans="4:4" x14ac:dyDescent="0.2">
      <c r="D469" s="341"/>
    </row>
    <row r="470" spans="4:4" x14ac:dyDescent="0.2">
      <c r="D470" s="341"/>
    </row>
    <row r="471" spans="4:4" x14ac:dyDescent="0.2">
      <c r="D471" s="341"/>
    </row>
    <row r="472" spans="4:4" x14ac:dyDescent="0.2">
      <c r="D472" s="341"/>
    </row>
    <row r="473" spans="4:4" x14ac:dyDescent="0.2">
      <c r="D473" s="341"/>
    </row>
    <row r="474" spans="4:4" x14ac:dyDescent="0.2">
      <c r="D474" s="341"/>
    </row>
    <row r="475" spans="4:4" x14ac:dyDescent="0.2">
      <c r="D475" s="341"/>
    </row>
    <row r="476" spans="4:4" x14ac:dyDescent="0.2">
      <c r="D476" s="341"/>
    </row>
    <row r="477" spans="4:4" x14ac:dyDescent="0.2">
      <c r="D477" s="341"/>
    </row>
    <row r="478" spans="4:4" x14ac:dyDescent="0.2">
      <c r="D478" s="341"/>
    </row>
    <row r="479" spans="4:4" x14ac:dyDescent="0.2">
      <c r="D479" s="341"/>
    </row>
    <row r="480" spans="4:4" x14ac:dyDescent="0.2">
      <c r="D480" s="341"/>
    </row>
    <row r="481" spans="4:4" x14ac:dyDescent="0.2">
      <c r="D481" s="341"/>
    </row>
    <row r="482" spans="4:4" x14ac:dyDescent="0.2">
      <c r="D482" s="341"/>
    </row>
    <row r="483" spans="4:4" x14ac:dyDescent="0.2">
      <c r="D483" s="341"/>
    </row>
    <row r="484" spans="4:4" x14ac:dyDescent="0.2">
      <c r="D484" s="341"/>
    </row>
    <row r="485" spans="4:4" x14ac:dyDescent="0.2">
      <c r="D485" s="341"/>
    </row>
    <row r="486" spans="4:4" x14ac:dyDescent="0.2">
      <c r="D486" s="341"/>
    </row>
    <row r="487" spans="4:4" x14ac:dyDescent="0.2">
      <c r="D487" s="341"/>
    </row>
    <row r="488" spans="4:4" x14ac:dyDescent="0.2">
      <c r="D488" s="341"/>
    </row>
    <row r="489" spans="4:4" x14ac:dyDescent="0.2">
      <c r="D489" s="341"/>
    </row>
    <row r="490" spans="4:4" x14ac:dyDescent="0.2">
      <c r="D490" s="341"/>
    </row>
    <row r="491" spans="4:4" x14ac:dyDescent="0.2">
      <c r="D491" s="341"/>
    </row>
    <row r="492" spans="4:4" x14ac:dyDescent="0.2">
      <c r="D492" s="341"/>
    </row>
    <row r="493" spans="4:4" x14ac:dyDescent="0.2">
      <c r="D493" s="341"/>
    </row>
    <row r="494" spans="4:4" x14ac:dyDescent="0.2">
      <c r="D494" s="341"/>
    </row>
    <row r="495" spans="4:4" x14ac:dyDescent="0.2">
      <c r="D495" s="341"/>
    </row>
    <row r="496" spans="4:4" x14ac:dyDescent="0.2">
      <c r="D496" s="341"/>
    </row>
    <row r="497" spans="4:4" x14ac:dyDescent="0.2">
      <c r="D497" s="341"/>
    </row>
    <row r="498" spans="4:4" x14ac:dyDescent="0.2">
      <c r="D498" s="341"/>
    </row>
    <row r="499" spans="4:4" x14ac:dyDescent="0.2">
      <c r="D499" s="341"/>
    </row>
    <row r="500" spans="4:4" x14ac:dyDescent="0.2">
      <c r="D500" s="341"/>
    </row>
    <row r="501" spans="4:4" x14ac:dyDescent="0.2">
      <c r="D501" s="341"/>
    </row>
    <row r="502" spans="4:4" x14ac:dyDescent="0.2">
      <c r="D502" s="341"/>
    </row>
    <row r="503" spans="4:4" x14ac:dyDescent="0.2">
      <c r="D503" s="341"/>
    </row>
    <row r="504" spans="4:4" x14ac:dyDescent="0.2">
      <c r="D504" s="341"/>
    </row>
    <row r="505" spans="4:4" x14ac:dyDescent="0.2">
      <c r="D505" s="341"/>
    </row>
    <row r="506" spans="4:4" x14ac:dyDescent="0.2">
      <c r="D506" s="341"/>
    </row>
    <row r="507" spans="4:4" x14ac:dyDescent="0.2">
      <c r="D507" s="341"/>
    </row>
    <row r="508" spans="4:4" x14ac:dyDescent="0.2">
      <c r="D508" s="341"/>
    </row>
    <row r="509" spans="4:4" x14ac:dyDescent="0.2">
      <c r="D509" s="341"/>
    </row>
    <row r="510" spans="4:4" x14ac:dyDescent="0.2">
      <c r="D510" s="341"/>
    </row>
    <row r="511" spans="4:4" x14ac:dyDescent="0.2">
      <c r="D511" s="341"/>
    </row>
    <row r="512" spans="4:4" x14ac:dyDescent="0.2">
      <c r="D512" s="341"/>
    </row>
    <row r="513" spans="4:4" x14ac:dyDescent="0.2">
      <c r="D513" s="341"/>
    </row>
    <row r="514" spans="4:4" x14ac:dyDescent="0.2">
      <c r="D514" s="341"/>
    </row>
    <row r="515" spans="4:4" x14ac:dyDescent="0.2">
      <c r="D515" s="341"/>
    </row>
    <row r="516" spans="4:4" x14ac:dyDescent="0.2">
      <c r="D516" s="341"/>
    </row>
    <row r="517" spans="4:4" x14ac:dyDescent="0.2">
      <c r="D517" s="341"/>
    </row>
    <row r="518" spans="4:4" x14ac:dyDescent="0.2">
      <c r="D518" s="341"/>
    </row>
    <row r="519" spans="4:4" x14ac:dyDescent="0.2">
      <c r="D519" s="341"/>
    </row>
    <row r="520" spans="4:4" x14ac:dyDescent="0.2">
      <c r="D520" s="341"/>
    </row>
    <row r="521" spans="4:4" x14ac:dyDescent="0.2">
      <c r="D521" s="341"/>
    </row>
    <row r="522" spans="4:4" x14ac:dyDescent="0.2">
      <c r="D522" s="341"/>
    </row>
    <row r="523" spans="4:4" x14ac:dyDescent="0.2">
      <c r="D523" s="341"/>
    </row>
    <row r="524" spans="4:4" x14ac:dyDescent="0.2">
      <c r="D524" s="341"/>
    </row>
    <row r="525" spans="4:4" x14ac:dyDescent="0.2">
      <c r="D525" s="341"/>
    </row>
    <row r="526" spans="4:4" x14ac:dyDescent="0.2">
      <c r="D526" s="341"/>
    </row>
    <row r="527" spans="4:4" x14ac:dyDescent="0.2">
      <c r="D527" s="341"/>
    </row>
    <row r="528" spans="4:4" x14ac:dyDescent="0.2">
      <c r="D528" s="341"/>
    </row>
    <row r="529" spans="4:4" x14ac:dyDescent="0.2">
      <c r="D529" s="341"/>
    </row>
    <row r="530" spans="4:4" x14ac:dyDescent="0.2">
      <c r="D530" s="341"/>
    </row>
    <row r="531" spans="4:4" x14ac:dyDescent="0.2">
      <c r="D531" s="341"/>
    </row>
    <row r="532" spans="4:4" x14ac:dyDescent="0.2">
      <c r="D532" s="341"/>
    </row>
    <row r="533" spans="4:4" x14ac:dyDescent="0.2">
      <c r="D533" s="341"/>
    </row>
    <row r="534" spans="4:4" x14ac:dyDescent="0.2">
      <c r="D534" s="341"/>
    </row>
    <row r="535" spans="4:4" x14ac:dyDescent="0.2">
      <c r="D535" s="341"/>
    </row>
    <row r="536" spans="4:4" x14ac:dyDescent="0.2">
      <c r="D536" s="341"/>
    </row>
    <row r="537" spans="4:4" x14ac:dyDescent="0.2">
      <c r="D537" s="341"/>
    </row>
    <row r="538" spans="4:4" x14ac:dyDescent="0.2">
      <c r="D538" s="341"/>
    </row>
    <row r="539" spans="4:4" x14ac:dyDescent="0.2">
      <c r="D539" s="341"/>
    </row>
    <row r="540" spans="4:4" x14ac:dyDescent="0.2">
      <c r="D540" s="341"/>
    </row>
    <row r="541" spans="4:4" x14ac:dyDescent="0.2">
      <c r="D541" s="341"/>
    </row>
    <row r="542" spans="4:4" x14ac:dyDescent="0.2">
      <c r="D542" s="341"/>
    </row>
    <row r="543" spans="4:4" x14ac:dyDescent="0.2">
      <c r="D543" s="341"/>
    </row>
    <row r="544" spans="4:4" x14ac:dyDescent="0.2">
      <c r="D544" s="341"/>
    </row>
    <row r="545" spans="4:4" x14ac:dyDescent="0.2">
      <c r="D545" s="341"/>
    </row>
    <row r="546" spans="4:4" x14ac:dyDescent="0.2">
      <c r="D546" s="341"/>
    </row>
    <row r="547" spans="4:4" x14ac:dyDescent="0.2">
      <c r="D547" s="341"/>
    </row>
    <row r="548" spans="4:4" x14ac:dyDescent="0.2">
      <c r="D548" s="341"/>
    </row>
    <row r="549" spans="4:4" x14ac:dyDescent="0.2">
      <c r="D549" s="341"/>
    </row>
    <row r="550" spans="4:4" x14ac:dyDescent="0.2">
      <c r="D550" s="341"/>
    </row>
    <row r="551" spans="4:4" x14ac:dyDescent="0.2">
      <c r="D551" s="341"/>
    </row>
    <row r="552" spans="4:4" x14ac:dyDescent="0.2">
      <c r="D552" s="341"/>
    </row>
    <row r="553" spans="4:4" x14ac:dyDescent="0.2">
      <c r="D553" s="341"/>
    </row>
    <row r="554" spans="4:4" x14ac:dyDescent="0.2">
      <c r="D554" s="341"/>
    </row>
    <row r="555" spans="4:4" x14ac:dyDescent="0.2">
      <c r="D555" s="341"/>
    </row>
    <row r="556" spans="4:4" x14ac:dyDescent="0.2">
      <c r="D556" s="341"/>
    </row>
    <row r="557" spans="4:4" x14ac:dyDescent="0.2">
      <c r="D557" s="341"/>
    </row>
    <row r="558" spans="4:4" x14ac:dyDescent="0.2">
      <c r="D558" s="341"/>
    </row>
    <row r="559" spans="4:4" x14ac:dyDescent="0.2">
      <c r="D559" s="341"/>
    </row>
    <row r="560" spans="4:4" x14ac:dyDescent="0.2">
      <c r="D560" s="341"/>
    </row>
    <row r="561" spans="4:4" x14ac:dyDescent="0.2">
      <c r="D561" s="341"/>
    </row>
    <row r="562" spans="4:4" x14ac:dyDescent="0.2">
      <c r="D562" s="341"/>
    </row>
    <row r="563" spans="4:4" x14ac:dyDescent="0.2">
      <c r="D563" s="341"/>
    </row>
    <row r="564" spans="4:4" x14ac:dyDescent="0.2">
      <c r="D564" s="341"/>
    </row>
    <row r="565" spans="4:4" x14ac:dyDescent="0.2">
      <c r="D565" s="341"/>
    </row>
    <row r="566" spans="4:4" x14ac:dyDescent="0.2">
      <c r="D566" s="341"/>
    </row>
    <row r="567" spans="4:4" x14ac:dyDescent="0.2">
      <c r="D567" s="341"/>
    </row>
    <row r="568" spans="4:4" x14ac:dyDescent="0.2">
      <c r="D568" s="341"/>
    </row>
    <row r="569" spans="4:4" x14ac:dyDescent="0.2">
      <c r="D569" s="341"/>
    </row>
    <row r="570" spans="4:4" x14ac:dyDescent="0.2">
      <c r="D570" s="341"/>
    </row>
    <row r="571" spans="4:4" x14ac:dyDescent="0.2">
      <c r="D571" s="341"/>
    </row>
    <row r="572" spans="4:4" x14ac:dyDescent="0.2">
      <c r="D572" s="341"/>
    </row>
    <row r="573" spans="4:4" x14ac:dyDescent="0.2">
      <c r="D573" s="341"/>
    </row>
    <row r="574" spans="4:4" x14ac:dyDescent="0.2">
      <c r="D574" s="341"/>
    </row>
    <row r="575" spans="4:4" x14ac:dyDescent="0.2">
      <c r="D575" s="341"/>
    </row>
    <row r="576" spans="4:4" x14ac:dyDescent="0.2">
      <c r="D576" s="341"/>
    </row>
    <row r="577" spans="4:4" x14ac:dyDescent="0.2">
      <c r="D577" s="341"/>
    </row>
    <row r="578" spans="4:4" x14ac:dyDescent="0.2">
      <c r="D578" s="341"/>
    </row>
    <row r="579" spans="4:4" x14ac:dyDescent="0.2">
      <c r="D579" s="341"/>
    </row>
    <row r="580" spans="4:4" x14ac:dyDescent="0.2">
      <c r="D580" s="341"/>
    </row>
    <row r="581" spans="4:4" x14ac:dyDescent="0.2">
      <c r="D581" s="341"/>
    </row>
    <row r="582" spans="4:4" x14ac:dyDescent="0.2">
      <c r="D582" s="341"/>
    </row>
    <row r="583" spans="4:4" x14ac:dyDescent="0.2">
      <c r="D583" s="341"/>
    </row>
    <row r="584" spans="4:4" x14ac:dyDescent="0.2">
      <c r="D584" s="341"/>
    </row>
    <row r="585" spans="4:4" x14ac:dyDescent="0.2">
      <c r="D585" s="341"/>
    </row>
    <row r="586" spans="4:4" x14ac:dyDescent="0.2">
      <c r="D586" s="341"/>
    </row>
    <row r="587" spans="4:4" x14ac:dyDescent="0.2">
      <c r="D587" s="341"/>
    </row>
    <row r="588" spans="4:4" x14ac:dyDescent="0.2">
      <c r="D588" s="341"/>
    </row>
    <row r="589" spans="4:4" x14ac:dyDescent="0.2">
      <c r="D589" s="341"/>
    </row>
    <row r="590" spans="4:4" x14ac:dyDescent="0.2">
      <c r="D590" s="341"/>
    </row>
    <row r="591" spans="4:4" x14ac:dyDescent="0.2">
      <c r="D591" s="341"/>
    </row>
    <row r="592" spans="4:4" x14ac:dyDescent="0.2">
      <c r="D592" s="341"/>
    </row>
    <row r="593" spans="4:4" x14ac:dyDescent="0.2">
      <c r="D593" s="341"/>
    </row>
    <row r="594" spans="4:4" x14ac:dyDescent="0.2">
      <c r="D594" s="341"/>
    </row>
    <row r="595" spans="4:4" x14ac:dyDescent="0.2">
      <c r="D595" s="341"/>
    </row>
    <row r="596" spans="4:4" x14ac:dyDescent="0.2">
      <c r="D596" s="341"/>
    </row>
    <row r="597" spans="4:4" x14ac:dyDescent="0.2">
      <c r="D597" s="341"/>
    </row>
    <row r="598" spans="4:4" x14ac:dyDescent="0.2">
      <c r="D598" s="341"/>
    </row>
    <row r="599" spans="4:4" x14ac:dyDescent="0.2">
      <c r="D599" s="341"/>
    </row>
    <row r="600" spans="4:4" x14ac:dyDescent="0.2">
      <c r="D600" s="341"/>
    </row>
    <row r="601" spans="4:4" x14ac:dyDescent="0.2">
      <c r="D601" s="341"/>
    </row>
    <row r="602" spans="4:4" x14ac:dyDescent="0.2">
      <c r="D602" s="341"/>
    </row>
    <row r="603" spans="4:4" x14ac:dyDescent="0.2">
      <c r="D603" s="341"/>
    </row>
    <row r="604" spans="4:4" x14ac:dyDescent="0.2">
      <c r="D604" s="341"/>
    </row>
    <row r="605" spans="4:4" x14ac:dyDescent="0.2">
      <c r="D605" s="341"/>
    </row>
    <row r="606" spans="4:4" x14ac:dyDescent="0.2">
      <c r="D606" s="341"/>
    </row>
    <row r="607" spans="4:4" x14ac:dyDescent="0.2">
      <c r="D607" s="341"/>
    </row>
    <row r="608" spans="4:4" x14ac:dyDescent="0.2">
      <c r="D608" s="341"/>
    </row>
    <row r="609" spans="4:4" x14ac:dyDescent="0.2">
      <c r="D609" s="341"/>
    </row>
    <row r="610" spans="4:4" x14ac:dyDescent="0.2">
      <c r="D610" s="341"/>
    </row>
    <row r="611" spans="4:4" x14ac:dyDescent="0.2">
      <c r="D611" s="341"/>
    </row>
    <row r="612" spans="4:4" x14ac:dyDescent="0.2">
      <c r="D612" s="341"/>
    </row>
    <row r="613" spans="4:4" x14ac:dyDescent="0.2">
      <c r="D613" s="341"/>
    </row>
    <row r="614" spans="4:4" x14ac:dyDescent="0.2">
      <c r="D614" s="341"/>
    </row>
    <row r="615" spans="4:4" x14ac:dyDescent="0.2">
      <c r="D615" s="341"/>
    </row>
    <row r="616" spans="4:4" x14ac:dyDescent="0.2">
      <c r="D616" s="341"/>
    </row>
    <row r="617" spans="4:4" x14ac:dyDescent="0.2">
      <c r="D617" s="341"/>
    </row>
    <row r="618" spans="4:4" x14ac:dyDescent="0.2">
      <c r="D618" s="341"/>
    </row>
    <row r="619" spans="4:4" x14ac:dyDescent="0.2">
      <c r="D619" s="341"/>
    </row>
    <row r="620" spans="4:4" x14ac:dyDescent="0.2">
      <c r="D620" s="341"/>
    </row>
    <row r="621" spans="4:4" x14ac:dyDescent="0.2">
      <c r="D621" s="341"/>
    </row>
    <row r="622" spans="4:4" x14ac:dyDescent="0.2">
      <c r="D622" s="341"/>
    </row>
    <row r="623" spans="4:4" x14ac:dyDescent="0.2">
      <c r="D623" s="341"/>
    </row>
    <row r="624" spans="4:4" x14ac:dyDescent="0.2">
      <c r="D624" s="341"/>
    </row>
    <row r="625" spans="4:4" x14ac:dyDescent="0.2">
      <c r="D625" s="341"/>
    </row>
    <row r="626" spans="4:4" x14ac:dyDescent="0.2">
      <c r="D626" s="341"/>
    </row>
    <row r="627" spans="4:4" x14ac:dyDescent="0.2">
      <c r="D627" s="341"/>
    </row>
    <row r="628" spans="4:4" x14ac:dyDescent="0.2">
      <c r="D628" s="341"/>
    </row>
    <row r="629" spans="4:4" x14ac:dyDescent="0.2">
      <c r="D629" s="341"/>
    </row>
    <row r="630" spans="4:4" x14ac:dyDescent="0.2">
      <c r="D630" s="341"/>
    </row>
    <row r="631" spans="4:4" x14ac:dyDescent="0.2">
      <c r="D631" s="341"/>
    </row>
    <row r="632" spans="4:4" x14ac:dyDescent="0.2">
      <c r="D632" s="341"/>
    </row>
    <row r="633" spans="4:4" x14ac:dyDescent="0.2">
      <c r="D633" s="341"/>
    </row>
    <row r="634" spans="4:4" x14ac:dyDescent="0.2">
      <c r="D634" s="341"/>
    </row>
    <row r="635" spans="4:4" x14ac:dyDescent="0.2">
      <c r="D635" s="341"/>
    </row>
    <row r="636" spans="4:4" x14ac:dyDescent="0.2">
      <c r="D636" s="341"/>
    </row>
    <row r="637" spans="4:4" x14ac:dyDescent="0.2">
      <c r="D637" s="341"/>
    </row>
    <row r="638" spans="4:4" x14ac:dyDescent="0.2">
      <c r="D638" s="341"/>
    </row>
    <row r="639" spans="4:4" x14ac:dyDescent="0.2">
      <c r="D639" s="341"/>
    </row>
    <row r="640" spans="4:4" x14ac:dyDescent="0.2">
      <c r="D640" s="341"/>
    </row>
    <row r="641" spans="4:4" x14ac:dyDescent="0.2">
      <c r="D641" s="341"/>
    </row>
    <row r="642" spans="4:4" x14ac:dyDescent="0.2">
      <c r="D642" s="341"/>
    </row>
    <row r="643" spans="4:4" x14ac:dyDescent="0.2">
      <c r="D643" s="341"/>
    </row>
    <row r="644" spans="4:4" x14ac:dyDescent="0.2">
      <c r="D644" s="341"/>
    </row>
    <row r="645" spans="4:4" x14ac:dyDescent="0.2">
      <c r="D645" s="341"/>
    </row>
    <row r="646" spans="4:4" x14ac:dyDescent="0.2">
      <c r="D646" s="341"/>
    </row>
    <row r="647" spans="4:4" x14ac:dyDescent="0.2">
      <c r="D647" s="341"/>
    </row>
    <row r="648" spans="4:4" x14ac:dyDescent="0.2">
      <c r="D648" s="341"/>
    </row>
    <row r="649" spans="4:4" x14ac:dyDescent="0.2">
      <c r="D649" s="341"/>
    </row>
    <row r="650" spans="4:4" x14ac:dyDescent="0.2">
      <c r="D650" s="341"/>
    </row>
    <row r="651" spans="4:4" x14ac:dyDescent="0.2">
      <c r="D651" s="341"/>
    </row>
    <row r="652" spans="4:4" x14ac:dyDescent="0.2">
      <c r="D652" s="341"/>
    </row>
    <row r="653" spans="4:4" x14ac:dyDescent="0.2">
      <c r="D653" s="341"/>
    </row>
    <row r="654" spans="4:4" x14ac:dyDescent="0.2">
      <c r="D654" s="341"/>
    </row>
    <row r="655" spans="4:4" x14ac:dyDescent="0.2">
      <c r="D655" s="341"/>
    </row>
    <row r="656" spans="4:4" x14ac:dyDescent="0.2">
      <c r="D656" s="341"/>
    </row>
    <row r="657" spans="4:4" x14ac:dyDescent="0.2">
      <c r="D657" s="341"/>
    </row>
    <row r="658" spans="4:4" x14ac:dyDescent="0.2">
      <c r="D658" s="341"/>
    </row>
    <row r="659" spans="4:4" x14ac:dyDescent="0.2">
      <c r="D659" s="341"/>
    </row>
    <row r="660" spans="4:4" x14ac:dyDescent="0.2">
      <c r="D660" s="341"/>
    </row>
    <row r="661" spans="4:4" x14ac:dyDescent="0.2">
      <c r="D661" s="341"/>
    </row>
    <row r="662" spans="4:4" x14ac:dyDescent="0.2">
      <c r="D662" s="341"/>
    </row>
    <row r="663" spans="4:4" x14ac:dyDescent="0.2">
      <c r="D663" s="341"/>
    </row>
    <row r="664" spans="4:4" x14ac:dyDescent="0.2">
      <c r="D664" s="341"/>
    </row>
    <row r="665" spans="4:4" x14ac:dyDescent="0.2">
      <c r="D665" s="341"/>
    </row>
    <row r="666" spans="4:4" x14ac:dyDescent="0.2">
      <c r="D666" s="341"/>
    </row>
    <row r="667" spans="4:4" x14ac:dyDescent="0.2">
      <c r="D667" s="341"/>
    </row>
    <row r="668" spans="4:4" x14ac:dyDescent="0.2">
      <c r="D668" s="341"/>
    </row>
    <row r="669" spans="4:4" x14ac:dyDescent="0.2">
      <c r="D669" s="341"/>
    </row>
    <row r="670" spans="4:4" x14ac:dyDescent="0.2">
      <c r="D670" s="341"/>
    </row>
    <row r="671" spans="4:4" x14ac:dyDescent="0.2">
      <c r="D671" s="341"/>
    </row>
    <row r="672" spans="4:4" x14ac:dyDescent="0.2">
      <c r="D672" s="341"/>
    </row>
    <row r="673" spans="4:4" x14ac:dyDescent="0.2">
      <c r="D673" s="341"/>
    </row>
    <row r="674" spans="4:4" x14ac:dyDescent="0.2">
      <c r="D674" s="341"/>
    </row>
    <row r="675" spans="4:4" x14ac:dyDescent="0.2">
      <c r="D675" s="341"/>
    </row>
    <row r="676" spans="4:4" x14ac:dyDescent="0.2">
      <c r="D676" s="341"/>
    </row>
    <row r="677" spans="4:4" x14ac:dyDescent="0.2">
      <c r="D677" s="341"/>
    </row>
    <row r="678" spans="4:4" x14ac:dyDescent="0.2">
      <c r="D678" s="341"/>
    </row>
    <row r="679" spans="4:4" x14ac:dyDescent="0.2">
      <c r="D679" s="341"/>
    </row>
    <row r="680" spans="4:4" x14ac:dyDescent="0.2">
      <c r="D680" s="341"/>
    </row>
    <row r="681" spans="4:4" x14ac:dyDescent="0.2">
      <c r="D681" s="341"/>
    </row>
    <row r="682" spans="4:4" x14ac:dyDescent="0.2">
      <c r="D682" s="341"/>
    </row>
    <row r="683" spans="4:4" x14ac:dyDescent="0.2">
      <c r="D683" s="341"/>
    </row>
    <row r="684" spans="4:4" x14ac:dyDescent="0.2">
      <c r="D684" s="341"/>
    </row>
    <row r="685" spans="4:4" x14ac:dyDescent="0.2">
      <c r="D685" s="341"/>
    </row>
    <row r="686" spans="4:4" x14ac:dyDescent="0.2">
      <c r="D686" s="341"/>
    </row>
    <row r="687" spans="4:4" x14ac:dyDescent="0.2">
      <c r="D687" s="341"/>
    </row>
    <row r="688" spans="4:4" x14ac:dyDescent="0.2">
      <c r="D688" s="341"/>
    </row>
    <row r="689" spans="4:4" x14ac:dyDescent="0.2">
      <c r="D689" s="341"/>
    </row>
    <row r="690" spans="4:4" x14ac:dyDescent="0.2">
      <c r="D690" s="341"/>
    </row>
    <row r="691" spans="4:4" x14ac:dyDescent="0.2">
      <c r="D691" s="341"/>
    </row>
    <row r="692" spans="4:4" x14ac:dyDescent="0.2">
      <c r="D692" s="341"/>
    </row>
    <row r="693" spans="4:4" x14ac:dyDescent="0.2">
      <c r="D693" s="341"/>
    </row>
    <row r="694" spans="4:4" x14ac:dyDescent="0.2">
      <c r="D694" s="341"/>
    </row>
    <row r="695" spans="4:4" x14ac:dyDescent="0.2">
      <c r="D695" s="341"/>
    </row>
    <row r="696" spans="4:4" x14ac:dyDescent="0.2">
      <c r="D696" s="341"/>
    </row>
    <row r="697" spans="4:4" x14ac:dyDescent="0.2">
      <c r="D697" s="341"/>
    </row>
    <row r="698" spans="4:4" x14ac:dyDescent="0.2">
      <c r="D698" s="341"/>
    </row>
    <row r="699" spans="4:4" x14ac:dyDescent="0.2">
      <c r="D699" s="341"/>
    </row>
    <row r="700" spans="4:4" x14ac:dyDescent="0.2">
      <c r="D700" s="341"/>
    </row>
    <row r="701" spans="4:4" x14ac:dyDescent="0.2">
      <c r="D701" s="341"/>
    </row>
    <row r="702" spans="4:4" x14ac:dyDescent="0.2">
      <c r="D702" s="341"/>
    </row>
    <row r="703" spans="4:4" x14ac:dyDescent="0.2">
      <c r="D703" s="341"/>
    </row>
    <row r="704" spans="4:4" x14ac:dyDescent="0.2">
      <c r="D704" s="341"/>
    </row>
    <row r="705" spans="4:4" x14ac:dyDescent="0.2">
      <c r="D705" s="341"/>
    </row>
    <row r="706" spans="4:4" x14ac:dyDescent="0.2">
      <c r="D706" s="341"/>
    </row>
    <row r="707" spans="4:4" x14ac:dyDescent="0.2">
      <c r="D707" s="341"/>
    </row>
    <row r="708" spans="4:4" x14ac:dyDescent="0.2">
      <c r="D708" s="341"/>
    </row>
    <row r="709" spans="4:4" x14ac:dyDescent="0.2">
      <c r="D709" s="341"/>
    </row>
    <row r="710" spans="4:4" x14ac:dyDescent="0.2">
      <c r="D710" s="341"/>
    </row>
    <row r="711" spans="4:4" x14ac:dyDescent="0.2">
      <c r="D711" s="341"/>
    </row>
    <row r="712" spans="4:4" x14ac:dyDescent="0.2">
      <c r="D712" s="341"/>
    </row>
    <row r="713" spans="4:4" x14ac:dyDescent="0.2">
      <c r="D713" s="341"/>
    </row>
    <row r="714" spans="4:4" x14ac:dyDescent="0.2">
      <c r="D714" s="341"/>
    </row>
    <row r="715" spans="4:4" x14ac:dyDescent="0.2">
      <c r="D715" s="341"/>
    </row>
    <row r="716" spans="4:4" x14ac:dyDescent="0.2">
      <c r="D716" s="341"/>
    </row>
    <row r="717" spans="4:4" x14ac:dyDescent="0.2">
      <c r="D717" s="341"/>
    </row>
    <row r="718" spans="4:4" x14ac:dyDescent="0.2">
      <c r="D718" s="341"/>
    </row>
    <row r="719" spans="4:4" x14ac:dyDescent="0.2">
      <c r="D719" s="341"/>
    </row>
    <row r="720" spans="4:4" x14ac:dyDescent="0.2">
      <c r="D720" s="341"/>
    </row>
    <row r="721" spans="4:4" x14ac:dyDescent="0.2">
      <c r="D721" s="341"/>
    </row>
    <row r="722" spans="4:4" x14ac:dyDescent="0.2">
      <c r="D722" s="341"/>
    </row>
    <row r="723" spans="4:4" x14ac:dyDescent="0.2">
      <c r="D723" s="341"/>
    </row>
    <row r="724" spans="4:4" x14ac:dyDescent="0.2">
      <c r="D724" s="341"/>
    </row>
    <row r="725" spans="4:4" x14ac:dyDescent="0.2">
      <c r="D725" s="341"/>
    </row>
    <row r="726" spans="4:4" x14ac:dyDescent="0.2">
      <c r="D726" s="341"/>
    </row>
    <row r="727" spans="4:4" x14ac:dyDescent="0.2">
      <c r="D727" s="341"/>
    </row>
    <row r="728" spans="4:4" x14ac:dyDescent="0.2">
      <c r="D728" s="341"/>
    </row>
    <row r="729" spans="4:4" x14ac:dyDescent="0.2">
      <c r="D729" s="341"/>
    </row>
    <row r="730" spans="4:4" x14ac:dyDescent="0.2">
      <c r="D730" s="341"/>
    </row>
    <row r="731" spans="4:4" x14ac:dyDescent="0.2">
      <c r="D731" s="341"/>
    </row>
    <row r="732" spans="4:4" x14ac:dyDescent="0.2">
      <c r="D732" s="341"/>
    </row>
    <row r="733" spans="4:4" x14ac:dyDescent="0.2">
      <c r="D733" s="341"/>
    </row>
    <row r="734" spans="4:4" x14ac:dyDescent="0.2">
      <c r="D734" s="341"/>
    </row>
    <row r="735" spans="4:4" x14ac:dyDescent="0.2">
      <c r="D735" s="341"/>
    </row>
    <row r="736" spans="4:4" x14ac:dyDescent="0.2">
      <c r="D736" s="341"/>
    </row>
    <row r="737" spans="4:4" x14ac:dyDescent="0.2">
      <c r="D737" s="341"/>
    </row>
    <row r="738" spans="4:4" x14ac:dyDescent="0.2">
      <c r="D738" s="341"/>
    </row>
    <row r="739" spans="4:4" x14ac:dyDescent="0.2">
      <c r="D739" s="341"/>
    </row>
    <row r="740" spans="4:4" x14ac:dyDescent="0.2">
      <c r="D740" s="341"/>
    </row>
    <row r="741" spans="4:4" x14ac:dyDescent="0.2">
      <c r="D741" s="341"/>
    </row>
    <row r="742" spans="4:4" x14ac:dyDescent="0.2">
      <c r="D742" s="341"/>
    </row>
    <row r="743" spans="4:4" x14ac:dyDescent="0.2">
      <c r="D743" s="341"/>
    </row>
    <row r="744" spans="4:4" x14ac:dyDescent="0.2">
      <c r="D744" s="341"/>
    </row>
    <row r="745" spans="4:4" x14ac:dyDescent="0.2">
      <c r="D745" s="341"/>
    </row>
    <row r="746" spans="4:4" x14ac:dyDescent="0.2">
      <c r="D746" s="341"/>
    </row>
    <row r="747" spans="4:4" x14ac:dyDescent="0.2">
      <c r="D747" s="341"/>
    </row>
    <row r="748" spans="4:4" x14ac:dyDescent="0.2">
      <c r="D748" s="341"/>
    </row>
    <row r="749" spans="4:4" x14ac:dyDescent="0.2">
      <c r="D749" s="341"/>
    </row>
    <row r="750" spans="4:4" x14ac:dyDescent="0.2">
      <c r="D750" s="341"/>
    </row>
    <row r="751" spans="4:4" x14ac:dyDescent="0.2">
      <c r="D751" s="341"/>
    </row>
    <row r="752" spans="4:4" x14ac:dyDescent="0.2">
      <c r="D752" s="341"/>
    </row>
    <row r="753" spans="4:4" x14ac:dyDescent="0.2">
      <c r="D753" s="341"/>
    </row>
    <row r="754" spans="4:4" x14ac:dyDescent="0.2">
      <c r="D754" s="341"/>
    </row>
    <row r="755" spans="4:4" x14ac:dyDescent="0.2">
      <c r="D755" s="341"/>
    </row>
    <row r="756" spans="4:4" x14ac:dyDescent="0.2">
      <c r="D756" s="341"/>
    </row>
    <row r="757" spans="4:4" x14ac:dyDescent="0.2">
      <c r="D757" s="341"/>
    </row>
    <row r="758" spans="4:4" x14ac:dyDescent="0.2">
      <c r="D758" s="341"/>
    </row>
    <row r="759" spans="4:4" x14ac:dyDescent="0.2">
      <c r="D759" s="341"/>
    </row>
    <row r="760" spans="4:4" x14ac:dyDescent="0.2">
      <c r="D760" s="341"/>
    </row>
    <row r="761" spans="4:4" x14ac:dyDescent="0.2">
      <c r="D761" s="341"/>
    </row>
    <row r="762" spans="4:4" x14ac:dyDescent="0.2">
      <c r="D762" s="341"/>
    </row>
    <row r="763" spans="4:4" x14ac:dyDescent="0.2">
      <c r="D763" s="341"/>
    </row>
    <row r="764" spans="4:4" x14ac:dyDescent="0.2">
      <c r="D764" s="341"/>
    </row>
    <row r="765" spans="4:4" x14ac:dyDescent="0.2">
      <c r="D765" s="341"/>
    </row>
    <row r="766" spans="4:4" x14ac:dyDescent="0.2">
      <c r="D766" s="341"/>
    </row>
    <row r="767" spans="4:4" x14ac:dyDescent="0.2">
      <c r="D767" s="341"/>
    </row>
    <row r="768" spans="4:4" x14ac:dyDescent="0.2">
      <c r="D768" s="341"/>
    </row>
    <row r="769" spans="4:4" x14ac:dyDescent="0.2">
      <c r="D769" s="341"/>
    </row>
    <row r="770" spans="4:4" x14ac:dyDescent="0.2">
      <c r="D770" s="341"/>
    </row>
    <row r="771" spans="4:4" x14ac:dyDescent="0.2">
      <c r="D771" s="341"/>
    </row>
    <row r="772" spans="4:4" x14ac:dyDescent="0.2">
      <c r="D772" s="341"/>
    </row>
    <row r="773" spans="4:4" x14ac:dyDescent="0.2">
      <c r="D773" s="341"/>
    </row>
    <row r="774" spans="4:4" x14ac:dyDescent="0.2">
      <c r="D774" s="341"/>
    </row>
    <row r="775" spans="4:4" x14ac:dyDescent="0.2">
      <c r="D775" s="341"/>
    </row>
    <row r="776" spans="4:4" x14ac:dyDescent="0.2">
      <c r="D776" s="341"/>
    </row>
    <row r="777" spans="4:4" x14ac:dyDescent="0.2">
      <c r="D777" s="341"/>
    </row>
    <row r="778" spans="4:4" x14ac:dyDescent="0.2">
      <c r="D778" s="341"/>
    </row>
    <row r="779" spans="4:4" x14ac:dyDescent="0.2">
      <c r="D779" s="341"/>
    </row>
    <row r="780" spans="4:4" x14ac:dyDescent="0.2">
      <c r="D780" s="341"/>
    </row>
    <row r="781" spans="4:4" x14ac:dyDescent="0.2">
      <c r="D781" s="341"/>
    </row>
    <row r="782" spans="4:4" x14ac:dyDescent="0.2">
      <c r="D782" s="341"/>
    </row>
    <row r="783" spans="4:4" x14ac:dyDescent="0.2">
      <c r="D783" s="341"/>
    </row>
    <row r="784" spans="4:4" x14ac:dyDescent="0.2">
      <c r="D784" s="341"/>
    </row>
    <row r="785" spans="4:4" x14ac:dyDescent="0.2">
      <c r="D785" s="341"/>
    </row>
    <row r="786" spans="4:4" x14ac:dyDescent="0.2">
      <c r="D786" s="341"/>
    </row>
    <row r="787" spans="4:4" x14ac:dyDescent="0.2">
      <c r="D787" s="341"/>
    </row>
    <row r="788" spans="4:4" x14ac:dyDescent="0.2">
      <c r="D788" s="341"/>
    </row>
    <row r="789" spans="4:4" x14ac:dyDescent="0.2">
      <c r="D789" s="341"/>
    </row>
    <row r="790" spans="4:4" x14ac:dyDescent="0.2">
      <c r="D790" s="341"/>
    </row>
    <row r="791" spans="4:4" x14ac:dyDescent="0.2">
      <c r="D791" s="341"/>
    </row>
    <row r="792" spans="4:4" x14ac:dyDescent="0.2">
      <c r="D792" s="341"/>
    </row>
    <row r="793" spans="4:4" x14ac:dyDescent="0.2">
      <c r="D793" s="341"/>
    </row>
    <row r="794" spans="4:4" x14ac:dyDescent="0.2">
      <c r="D794" s="341"/>
    </row>
    <row r="795" spans="4:4" x14ac:dyDescent="0.2">
      <c r="D795" s="341"/>
    </row>
    <row r="796" spans="4:4" x14ac:dyDescent="0.2">
      <c r="D796" s="341"/>
    </row>
    <row r="797" spans="4:4" x14ac:dyDescent="0.2">
      <c r="D797" s="341"/>
    </row>
    <row r="798" spans="4:4" x14ac:dyDescent="0.2">
      <c r="D798" s="341"/>
    </row>
    <row r="799" spans="4:4" x14ac:dyDescent="0.2">
      <c r="D799" s="341"/>
    </row>
    <row r="800" spans="4:4" x14ac:dyDescent="0.2">
      <c r="D800" s="341"/>
    </row>
    <row r="801" spans="4:4" x14ac:dyDescent="0.2">
      <c r="D801" s="341"/>
    </row>
    <row r="802" spans="4:4" x14ac:dyDescent="0.2">
      <c r="D802" s="341"/>
    </row>
    <row r="803" spans="4:4" x14ac:dyDescent="0.2">
      <c r="D803" s="341"/>
    </row>
    <row r="804" spans="4:4" x14ac:dyDescent="0.2">
      <c r="D804" s="341"/>
    </row>
    <row r="805" spans="4:4" x14ac:dyDescent="0.2">
      <c r="D805" s="341"/>
    </row>
    <row r="806" spans="4:4" x14ac:dyDescent="0.2">
      <c r="D806" s="341"/>
    </row>
    <row r="807" spans="4:4" x14ac:dyDescent="0.2">
      <c r="D807" s="341"/>
    </row>
    <row r="808" spans="4:4" x14ac:dyDescent="0.2">
      <c r="D808" s="341"/>
    </row>
    <row r="809" spans="4:4" x14ac:dyDescent="0.2">
      <c r="D809" s="341"/>
    </row>
    <row r="810" spans="4:4" x14ac:dyDescent="0.2">
      <c r="D810" s="341"/>
    </row>
    <row r="811" spans="4:4" x14ac:dyDescent="0.2">
      <c r="D811" s="341"/>
    </row>
    <row r="812" spans="4:4" x14ac:dyDescent="0.2">
      <c r="D812" s="341"/>
    </row>
    <row r="813" spans="4:4" x14ac:dyDescent="0.2">
      <c r="D813" s="341"/>
    </row>
    <row r="814" spans="4:4" x14ac:dyDescent="0.2">
      <c r="D814" s="341"/>
    </row>
    <row r="815" spans="4:4" x14ac:dyDescent="0.2">
      <c r="D815" s="341"/>
    </row>
    <row r="816" spans="4:4" x14ac:dyDescent="0.2">
      <c r="D816" s="341"/>
    </row>
    <row r="817" spans="4:4" x14ac:dyDescent="0.2">
      <c r="D817" s="341"/>
    </row>
    <row r="818" spans="4:4" x14ac:dyDescent="0.2">
      <c r="D818" s="341"/>
    </row>
    <row r="819" spans="4:4" x14ac:dyDescent="0.2">
      <c r="D819" s="341"/>
    </row>
    <row r="820" spans="4:4" x14ac:dyDescent="0.2">
      <c r="D820" s="341"/>
    </row>
    <row r="821" spans="4:4" x14ac:dyDescent="0.2">
      <c r="D821" s="341"/>
    </row>
    <row r="822" spans="4:4" x14ac:dyDescent="0.2">
      <c r="D822" s="341"/>
    </row>
    <row r="823" spans="4:4" x14ac:dyDescent="0.2">
      <c r="D823" s="341"/>
    </row>
    <row r="824" spans="4:4" x14ac:dyDescent="0.2">
      <c r="D824" s="341"/>
    </row>
    <row r="825" spans="4:4" x14ac:dyDescent="0.2">
      <c r="D825" s="341"/>
    </row>
    <row r="826" spans="4:4" x14ac:dyDescent="0.2">
      <c r="D826" s="341"/>
    </row>
    <row r="827" spans="4:4" x14ac:dyDescent="0.2">
      <c r="D827" s="341"/>
    </row>
    <row r="828" spans="4:4" x14ac:dyDescent="0.2">
      <c r="D828" s="341"/>
    </row>
    <row r="829" spans="4:4" x14ac:dyDescent="0.2">
      <c r="D829" s="341"/>
    </row>
    <row r="830" spans="4:4" x14ac:dyDescent="0.2">
      <c r="D830" s="341"/>
    </row>
    <row r="831" spans="4:4" x14ac:dyDescent="0.2">
      <c r="D831" s="341"/>
    </row>
    <row r="832" spans="4:4" x14ac:dyDescent="0.2">
      <c r="D832" s="341"/>
    </row>
    <row r="833" spans="4:4" x14ac:dyDescent="0.2">
      <c r="D833" s="341"/>
    </row>
    <row r="834" spans="4:4" x14ac:dyDescent="0.2">
      <c r="D834" s="341"/>
    </row>
    <row r="835" spans="4:4" x14ac:dyDescent="0.2">
      <c r="D835" s="341"/>
    </row>
    <row r="836" spans="4:4" x14ac:dyDescent="0.2">
      <c r="D836" s="341"/>
    </row>
    <row r="837" spans="4:4" x14ac:dyDescent="0.2">
      <c r="D837" s="341"/>
    </row>
    <row r="838" spans="4:4" x14ac:dyDescent="0.2">
      <c r="D838" s="341"/>
    </row>
    <row r="839" spans="4:4" x14ac:dyDescent="0.2">
      <c r="D839" s="341"/>
    </row>
    <row r="840" spans="4:4" x14ac:dyDescent="0.2">
      <c r="D840" s="341"/>
    </row>
    <row r="841" spans="4:4" x14ac:dyDescent="0.2">
      <c r="D841" s="341"/>
    </row>
    <row r="842" spans="4:4" x14ac:dyDescent="0.2">
      <c r="D842" s="341"/>
    </row>
    <row r="843" spans="4:4" x14ac:dyDescent="0.2">
      <c r="D843" s="341"/>
    </row>
    <row r="844" spans="4:4" x14ac:dyDescent="0.2">
      <c r="D844" s="341"/>
    </row>
    <row r="845" spans="4:4" x14ac:dyDescent="0.2">
      <c r="D845" s="341"/>
    </row>
    <row r="846" spans="4:4" x14ac:dyDescent="0.2">
      <c r="D846" s="341"/>
    </row>
    <row r="847" spans="4:4" x14ac:dyDescent="0.2">
      <c r="D847" s="341"/>
    </row>
    <row r="848" spans="4:4" x14ac:dyDescent="0.2">
      <c r="D848" s="341"/>
    </row>
    <row r="849" spans="4:4" x14ac:dyDescent="0.2">
      <c r="D849" s="341"/>
    </row>
    <row r="850" spans="4:4" x14ac:dyDescent="0.2">
      <c r="D850" s="341"/>
    </row>
    <row r="851" spans="4:4" x14ac:dyDescent="0.2">
      <c r="D851" s="341"/>
    </row>
    <row r="852" spans="4:4" x14ac:dyDescent="0.2">
      <c r="D852" s="341"/>
    </row>
    <row r="853" spans="4:4" x14ac:dyDescent="0.2">
      <c r="D853" s="341"/>
    </row>
    <row r="854" spans="4:4" x14ac:dyDescent="0.2">
      <c r="D854" s="341"/>
    </row>
    <row r="855" spans="4:4" x14ac:dyDescent="0.2">
      <c r="D855" s="341"/>
    </row>
    <row r="856" spans="4:4" x14ac:dyDescent="0.2">
      <c r="D856" s="341"/>
    </row>
    <row r="857" spans="4:4" x14ac:dyDescent="0.2">
      <c r="D857" s="341"/>
    </row>
    <row r="858" spans="4:4" x14ac:dyDescent="0.2">
      <c r="D858" s="341"/>
    </row>
    <row r="859" spans="4:4" x14ac:dyDescent="0.2">
      <c r="D859" s="341"/>
    </row>
    <row r="860" spans="4:4" x14ac:dyDescent="0.2">
      <c r="D860" s="341"/>
    </row>
    <row r="861" spans="4:4" x14ac:dyDescent="0.2">
      <c r="D861" s="341"/>
    </row>
    <row r="862" spans="4:4" x14ac:dyDescent="0.2">
      <c r="D862" s="341"/>
    </row>
    <row r="863" spans="4:4" x14ac:dyDescent="0.2">
      <c r="D863" s="341"/>
    </row>
    <row r="864" spans="4:4" x14ac:dyDescent="0.2">
      <c r="D864" s="341"/>
    </row>
    <row r="865" spans="4:4" x14ac:dyDescent="0.2">
      <c r="D865" s="341"/>
    </row>
    <row r="866" spans="4:4" x14ac:dyDescent="0.2">
      <c r="D866" s="341"/>
    </row>
    <row r="867" spans="4:4" x14ac:dyDescent="0.2">
      <c r="D867" s="341"/>
    </row>
    <row r="868" spans="4:4" x14ac:dyDescent="0.2">
      <c r="D868" s="341"/>
    </row>
    <row r="869" spans="4:4" x14ac:dyDescent="0.2">
      <c r="D869" s="341"/>
    </row>
    <row r="870" spans="4:4" x14ac:dyDescent="0.2">
      <c r="D870" s="341"/>
    </row>
    <row r="871" spans="4:4" x14ac:dyDescent="0.2">
      <c r="D871" s="341"/>
    </row>
    <row r="872" spans="4:4" x14ac:dyDescent="0.2">
      <c r="D872" s="341"/>
    </row>
    <row r="873" spans="4:4" x14ac:dyDescent="0.2">
      <c r="D873" s="341"/>
    </row>
    <row r="874" spans="4:4" x14ac:dyDescent="0.2">
      <c r="D874" s="341"/>
    </row>
    <row r="875" spans="4:4" x14ac:dyDescent="0.2">
      <c r="D875" s="341"/>
    </row>
    <row r="876" spans="4:4" x14ac:dyDescent="0.2">
      <c r="D876" s="341"/>
    </row>
    <row r="877" spans="4:4" x14ac:dyDescent="0.2">
      <c r="D877" s="341"/>
    </row>
    <row r="878" spans="4:4" x14ac:dyDescent="0.2">
      <c r="D878" s="341"/>
    </row>
    <row r="879" spans="4:4" x14ac:dyDescent="0.2">
      <c r="D879" s="341"/>
    </row>
    <row r="880" spans="4:4" x14ac:dyDescent="0.2">
      <c r="D880" s="341"/>
    </row>
    <row r="881" spans="4:4" x14ac:dyDescent="0.2">
      <c r="D881" s="341"/>
    </row>
    <row r="882" spans="4:4" x14ac:dyDescent="0.2">
      <c r="D882" s="341"/>
    </row>
    <row r="883" spans="4:4" x14ac:dyDescent="0.2">
      <c r="D883" s="341"/>
    </row>
    <row r="884" spans="4:4" x14ac:dyDescent="0.2">
      <c r="D884" s="341"/>
    </row>
    <row r="885" spans="4:4" x14ac:dyDescent="0.2">
      <c r="D885" s="341"/>
    </row>
    <row r="886" spans="4:4" x14ac:dyDescent="0.2">
      <c r="D886" s="341"/>
    </row>
    <row r="887" spans="4:4" x14ac:dyDescent="0.2">
      <c r="D887" s="341"/>
    </row>
    <row r="888" spans="4:4" x14ac:dyDescent="0.2">
      <c r="D888" s="341"/>
    </row>
    <row r="889" spans="4:4" x14ac:dyDescent="0.2">
      <c r="D889" s="341"/>
    </row>
    <row r="890" spans="4:4" x14ac:dyDescent="0.2">
      <c r="D890" s="341"/>
    </row>
    <row r="891" spans="4:4" x14ac:dyDescent="0.2">
      <c r="D891" s="341"/>
    </row>
    <row r="892" spans="4:4" x14ac:dyDescent="0.2">
      <c r="D892" s="341"/>
    </row>
    <row r="893" spans="4:4" x14ac:dyDescent="0.2">
      <c r="D893" s="341"/>
    </row>
    <row r="894" spans="4:4" x14ac:dyDescent="0.2">
      <c r="D894" s="341"/>
    </row>
    <row r="895" spans="4:4" x14ac:dyDescent="0.2">
      <c r="D895" s="341"/>
    </row>
    <row r="896" spans="4:4" x14ac:dyDescent="0.2">
      <c r="D896" s="341"/>
    </row>
    <row r="897" spans="4:4" x14ac:dyDescent="0.2">
      <c r="D897" s="341"/>
    </row>
    <row r="898" spans="4:4" x14ac:dyDescent="0.2">
      <c r="D898" s="341"/>
    </row>
    <row r="899" spans="4:4" x14ac:dyDescent="0.2">
      <c r="D899" s="341"/>
    </row>
    <row r="900" spans="4:4" x14ac:dyDescent="0.2">
      <c r="D900" s="341"/>
    </row>
    <row r="901" spans="4:4" x14ac:dyDescent="0.2">
      <c r="D901" s="341"/>
    </row>
    <row r="902" spans="4:4" x14ac:dyDescent="0.2">
      <c r="D902" s="341"/>
    </row>
    <row r="903" spans="4:4" x14ac:dyDescent="0.2">
      <c r="D903" s="341"/>
    </row>
    <row r="904" spans="4:4" x14ac:dyDescent="0.2">
      <c r="D904" s="341"/>
    </row>
    <row r="905" spans="4:4" x14ac:dyDescent="0.2">
      <c r="D905" s="341"/>
    </row>
    <row r="906" spans="4:4" x14ac:dyDescent="0.2">
      <c r="D906" s="341"/>
    </row>
    <row r="907" spans="4:4" x14ac:dyDescent="0.2">
      <c r="D907" s="341"/>
    </row>
    <row r="908" spans="4:4" x14ac:dyDescent="0.2">
      <c r="D908" s="341"/>
    </row>
    <row r="909" spans="4:4" x14ac:dyDescent="0.2">
      <c r="D909" s="341"/>
    </row>
    <row r="910" spans="4:4" x14ac:dyDescent="0.2">
      <c r="D910" s="341"/>
    </row>
    <row r="911" spans="4:4" x14ac:dyDescent="0.2">
      <c r="D911" s="341"/>
    </row>
    <row r="912" spans="4:4" x14ac:dyDescent="0.2">
      <c r="D912" s="341"/>
    </row>
    <row r="913" spans="4:4" x14ac:dyDescent="0.2">
      <c r="D913" s="341"/>
    </row>
    <row r="914" spans="4:4" x14ac:dyDescent="0.2">
      <c r="D914" s="341"/>
    </row>
    <row r="915" spans="4:4" x14ac:dyDescent="0.2">
      <c r="D915" s="341"/>
    </row>
    <row r="916" spans="4:4" x14ac:dyDescent="0.2">
      <c r="D916" s="341"/>
    </row>
    <row r="917" spans="4:4" x14ac:dyDescent="0.2">
      <c r="D917" s="341"/>
    </row>
    <row r="918" spans="4:4" x14ac:dyDescent="0.2">
      <c r="D918" s="341"/>
    </row>
    <row r="919" spans="4:4" x14ac:dyDescent="0.2">
      <c r="D919" s="341"/>
    </row>
    <row r="920" spans="4:4" x14ac:dyDescent="0.2">
      <c r="D920" s="341"/>
    </row>
    <row r="921" spans="4:4" x14ac:dyDescent="0.2">
      <c r="D921" s="341"/>
    </row>
    <row r="922" spans="4:4" x14ac:dyDescent="0.2">
      <c r="D922" s="341"/>
    </row>
    <row r="923" spans="4:4" x14ac:dyDescent="0.2">
      <c r="D923" s="341"/>
    </row>
    <row r="924" spans="4:4" x14ac:dyDescent="0.2">
      <c r="D924" s="341"/>
    </row>
    <row r="925" spans="4:4" x14ac:dyDescent="0.2">
      <c r="D925" s="341"/>
    </row>
    <row r="926" spans="4:4" x14ac:dyDescent="0.2">
      <c r="D926" s="341"/>
    </row>
    <row r="927" spans="4:4" x14ac:dyDescent="0.2">
      <c r="D927" s="341"/>
    </row>
    <row r="928" spans="4:4" x14ac:dyDescent="0.2">
      <c r="D928" s="341"/>
    </row>
    <row r="929" spans="4:4" x14ac:dyDescent="0.2">
      <c r="D929" s="341"/>
    </row>
    <row r="930" spans="4:4" x14ac:dyDescent="0.2">
      <c r="D930" s="341"/>
    </row>
    <row r="931" spans="4:4" x14ac:dyDescent="0.2">
      <c r="D931" s="341"/>
    </row>
    <row r="932" spans="4:4" x14ac:dyDescent="0.2">
      <c r="D932" s="341"/>
    </row>
    <row r="933" spans="4:4" x14ac:dyDescent="0.2">
      <c r="D933" s="341"/>
    </row>
    <row r="934" spans="4:4" x14ac:dyDescent="0.2">
      <c r="D934" s="341"/>
    </row>
    <row r="935" spans="4:4" x14ac:dyDescent="0.2">
      <c r="D935" s="341"/>
    </row>
    <row r="936" spans="4:4" x14ac:dyDescent="0.2">
      <c r="D936" s="341"/>
    </row>
    <row r="937" spans="4:4" x14ac:dyDescent="0.2">
      <c r="D937" s="341"/>
    </row>
    <row r="938" spans="4:4" x14ac:dyDescent="0.2">
      <c r="D938" s="341"/>
    </row>
    <row r="939" spans="4:4" x14ac:dyDescent="0.2">
      <c r="D939" s="341"/>
    </row>
    <row r="940" spans="4:4" x14ac:dyDescent="0.2">
      <c r="D940" s="341"/>
    </row>
    <row r="941" spans="4:4" x14ac:dyDescent="0.2">
      <c r="D941" s="341"/>
    </row>
    <row r="942" spans="4:4" x14ac:dyDescent="0.2">
      <c r="D942" s="341"/>
    </row>
    <row r="943" spans="4:4" x14ac:dyDescent="0.2">
      <c r="D943" s="341"/>
    </row>
    <row r="944" spans="4:4" x14ac:dyDescent="0.2">
      <c r="D944" s="341"/>
    </row>
    <row r="945" spans="4:4" x14ac:dyDescent="0.2">
      <c r="D945" s="341"/>
    </row>
    <row r="946" spans="4:4" x14ac:dyDescent="0.2">
      <c r="D946" s="341"/>
    </row>
    <row r="947" spans="4:4" x14ac:dyDescent="0.2">
      <c r="D947" s="341"/>
    </row>
    <row r="948" spans="4:4" x14ac:dyDescent="0.2">
      <c r="D948" s="341"/>
    </row>
    <row r="949" spans="4:4" x14ac:dyDescent="0.2">
      <c r="D949" s="341"/>
    </row>
    <row r="950" spans="4:4" x14ac:dyDescent="0.2">
      <c r="D950" s="341"/>
    </row>
    <row r="951" spans="4:4" x14ac:dyDescent="0.2">
      <c r="D951" s="341"/>
    </row>
    <row r="952" spans="4:4" x14ac:dyDescent="0.2">
      <c r="D952" s="341"/>
    </row>
    <row r="953" spans="4:4" x14ac:dyDescent="0.2">
      <c r="D953" s="341"/>
    </row>
    <row r="954" spans="4:4" x14ac:dyDescent="0.2">
      <c r="D954" s="341"/>
    </row>
    <row r="955" spans="4:4" x14ac:dyDescent="0.2">
      <c r="D955" s="341"/>
    </row>
    <row r="956" spans="4:4" x14ac:dyDescent="0.2">
      <c r="D956" s="341"/>
    </row>
    <row r="957" spans="4:4" x14ac:dyDescent="0.2">
      <c r="D957" s="341"/>
    </row>
    <row r="958" spans="4:4" x14ac:dyDescent="0.2">
      <c r="D958" s="341"/>
    </row>
    <row r="959" spans="4:4" x14ac:dyDescent="0.2">
      <c r="D959" s="341"/>
    </row>
    <row r="960" spans="4:4" x14ac:dyDescent="0.2">
      <c r="D960" s="341"/>
    </row>
    <row r="961" spans="4:4" x14ac:dyDescent="0.2">
      <c r="D961" s="341"/>
    </row>
    <row r="962" spans="4:4" x14ac:dyDescent="0.2">
      <c r="D962" s="341"/>
    </row>
    <row r="963" spans="4:4" x14ac:dyDescent="0.2">
      <c r="D963" s="341"/>
    </row>
    <row r="964" spans="4:4" x14ac:dyDescent="0.2">
      <c r="D964" s="341"/>
    </row>
    <row r="965" spans="4:4" x14ac:dyDescent="0.2">
      <c r="D965" s="341"/>
    </row>
    <row r="966" spans="4:4" x14ac:dyDescent="0.2">
      <c r="D966" s="341"/>
    </row>
    <row r="967" spans="4:4" x14ac:dyDescent="0.2">
      <c r="D967" s="341"/>
    </row>
    <row r="968" spans="4:4" x14ac:dyDescent="0.2">
      <c r="D968" s="341"/>
    </row>
    <row r="969" spans="4:4" x14ac:dyDescent="0.2">
      <c r="D969" s="341"/>
    </row>
    <row r="970" spans="4:4" x14ac:dyDescent="0.2">
      <c r="D970" s="341"/>
    </row>
    <row r="971" spans="4:4" x14ac:dyDescent="0.2">
      <c r="D971" s="341"/>
    </row>
    <row r="972" spans="4:4" x14ac:dyDescent="0.2">
      <c r="D972" s="341"/>
    </row>
    <row r="973" spans="4:4" x14ac:dyDescent="0.2">
      <c r="D973" s="341"/>
    </row>
    <row r="974" spans="4:4" x14ac:dyDescent="0.2">
      <c r="D974" s="341"/>
    </row>
    <row r="975" spans="4:4" x14ac:dyDescent="0.2">
      <c r="D975" s="341"/>
    </row>
    <row r="976" spans="4:4" x14ac:dyDescent="0.2">
      <c r="D976" s="341"/>
    </row>
    <row r="977" spans="4:4" x14ac:dyDescent="0.2">
      <c r="D977" s="341"/>
    </row>
    <row r="978" spans="4:4" x14ac:dyDescent="0.2">
      <c r="D978" s="341"/>
    </row>
    <row r="979" spans="4:4" x14ac:dyDescent="0.2">
      <c r="D979" s="341"/>
    </row>
    <row r="980" spans="4:4" x14ac:dyDescent="0.2">
      <c r="D980" s="341"/>
    </row>
    <row r="981" spans="4:4" x14ac:dyDescent="0.2">
      <c r="D981" s="341"/>
    </row>
    <row r="982" spans="4:4" x14ac:dyDescent="0.2">
      <c r="D982" s="341"/>
    </row>
    <row r="983" spans="4:4" x14ac:dyDescent="0.2">
      <c r="D983" s="341"/>
    </row>
    <row r="984" spans="4:4" x14ac:dyDescent="0.2">
      <c r="D984" s="341"/>
    </row>
    <row r="985" spans="4:4" x14ac:dyDescent="0.2">
      <c r="D985" s="341"/>
    </row>
    <row r="986" spans="4:4" x14ac:dyDescent="0.2">
      <c r="D986" s="341"/>
    </row>
    <row r="987" spans="4:4" x14ac:dyDescent="0.2">
      <c r="D987" s="341"/>
    </row>
    <row r="988" spans="4:4" x14ac:dyDescent="0.2">
      <c r="D988" s="341"/>
    </row>
    <row r="989" spans="4:4" x14ac:dyDescent="0.2">
      <c r="D989" s="341"/>
    </row>
    <row r="990" spans="4:4" x14ac:dyDescent="0.2">
      <c r="D990" s="341"/>
    </row>
    <row r="991" spans="4:4" x14ac:dyDescent="0.2">
      <c r="D991" s="341"/>
    </row>
    <row r="992" spans="4:4" x14ac:dyDescent="0.2">
      <c r="D992" s="341"/>
    </row>
    <row r="993" spans="4:4" x14ac:dyDescent="0.2">
      <c r="D993" s="341"/>
    </row>
    <row r="994" spans="4:4" x14ac:dyDescent="0.2">
      <c r="D994" s="341"/>
    </row>
    <row r="995" spans="4:4" x14ac:dyDescent="0.2">
      <c r="D995" s="341"/>
    </row>
    <row r="996" spans="4:4" x14ac:dyDescent="0.2">
      <c r="D996" s="341"/>
    </row>
  </sheetData>
  <sheetProtection algorithmName="SHA-512" hashValue="XmAnZIvhiy99d8/SGN7S/CkmcCdtmtVl19z3t+4eFvoNSptzDeSLce1xZb62Nel3xoXKIda/HZ0cky2y/3ygcA==" saltValue="je4aSN91rC7hAVxFsrnKaw==" spinCount="100000" sheet="1" objects="1" scenarios="1"/>
  <conditionalFormatting sqref="A1:A1048576">
    <cfRule type="containsText" dxfId="9" priority="1" operator="containsText" text="Advanced">
      <formula>NOT(ISERROR(SEARCH("Advanced",A1)))</formula>
    </cfRule>
    <cfRule type="containsText" dxfId="8" priority="2" operator="containsText" text="Mid">
      <formula>NOT(ISERROR(SEARCH("Mid",A1)))</formula>
    </cfRule>
    <cfRule type="containsText" dxfId="7" priority="3" operator="containsText" text="Initial">
      <formula>NOT(ISERROR(SEARCH("Initial",A1)))</formula>
    </cfRule>
    <cfRule type="containsText" dxfId="6" priority="4" operator="containsText" text="Foundational">
      <formula>NOT(ISERROR(SEARCH("Foundational",A1)))</formula>
    </cfRule>
  </conditionalFormatting>
  <conditionalFormatting sqref="E1:E1048576">
    <cfRule type="containsText" dxfId="5" priority="5" stopIfTrue="1" operator="containsText" text="Nearly">
      <formula>NOT(ISERROR(SEARCH("Nearly",E1)))</formula>
    </cfRule>
    <cfRule type="containsText" dxfId="4" priority="6" operator="containsText" text="Done">
      <formula>NOT(ISERROR(SEARCH("Done",E1)))</formula>
    </cfRule>
    <cfRule type="cellIs" dxfId="3" priority="7" operator="equal">
      <formula>"Half-Way (50%)"</formula>
    </cfRule>
    <cfRule type="cellIs" dxfId="2" priority="8" operator="equal">
      <formula>"Getting Started (25%)"</formula>
    </cfRule>
    <cfRule type="cellIs" dxfId="1" priority="9" operator="equal">
      <formula>"Needs Discussion/Revision"</formula>
    </cfRule>
    <cfRule type="cellIs" dxfId="0" priority="10" operator="equal">
      <formula>"Not started"</formula>
    </cfRule>
  </conditionalFormatting>
  <dataValidations count="2">
    <dataValidation type="list" allowBlank="1" sqref="A10 A2:A5 A13:A996" xr:uid="{8A8617AE-E69A-3C47-B737-E9523037BFF4}">
      <formula1>"Foundational,Initial,Mid,Advanced"</formula1>
    </dataValidation>
    <dataValidation type="list" allowBlank="1" sqref="E1:E1048576" xr:uid="{E251F5C9-0BF5-F746-85CF-C96805B3E153}">
      <formula1>"-, Not Started, Needs Discussion Revision, Getting Started (25%), Half-Way (50%), Nearly Complete (75%), Done (100%)"</formula1>
    </dataValidation>
  </dataValidation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xr:uid="{0F3BDCB6-3252-8441-B68F-87EC14E1EF73}">
          <x14:formula1>
            <xm:f>'Indicator Guidance'!$A$4:$A$90</xm:f>
          </x14:formula1>
          <xm:sqref>B10 B2:B5 B13:B996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Profile</vt:lpstr>
      <vt:lpstr>Indicator Guidance</vt:lpstr>
      <vt:lpstr>Graphs</vt:lpstr>
      <vt:lpstr>Goals - beginning of meeting</vt:lpstr>
      <vt:lpstr>Goals - after meeting on 11.01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Shannon,Darbianne K</cp:lastModifiedBy>
  <dcterms:created xsi:type="dcterms:W3CDTF">2024-10-21T23:50:12Z</dcterms:created>
  <dcterms:modified xsi:type="dcterms:W3CDTF">2025-04-17T17:20:16Z</dcterms:modified>
</cp:coreProperties>
</file>